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735" windowWidth="28800" windowHeight="11505"/>
  </bookViews>
  <sheets>
    <sheet name="平成31年度（＝令和元年度）" sheetId="10" r:id="rId1"/>
    <sheet name="30年度拠出薬剤 " sheetId="9" r:id="rId2"/>
    <sheet name="29年度拠出薬剤 " sheetId="5" r:id="rId3"/>
    <sheet name="27年度拠出薬剤 " sheetId="6" r:id="rId4"/>
  </sheets>
  <calcPr calcId="162913"/>
</workbook>
</file>

<file path=xl/calcChain.xml><?xml version="1.0" encoding="utf-8"?>
<calcChain xmlns="http://schemas.openxmlformats.org/spreadsheetml/2006/main">
  <c r="F66" i="10" l="1"/>
  <c r="F65" i="10" l="1"/>
  <c r="F64" i="10"/>
  <c r="F63" i="10"/>
  <c r="F62" i="10"/>
  <c r="F61" i="10"/>
  <c r="F60" i="10"/>
  <c r="F59" i="10"/>
  <c r="F58" i="10"/>
  <c r="F57" i="10"/>
  <c r="F56" i="10"/>
  <c r="F54" i="10"/>
  <c r="F53" i="10"/>
  <c r="F52" i="10"/>
  <c r="F51" i="10"/>
  <c r="F50" i="10"/>
  <c r="F55" i="10"/>
  <c r="F49" i="10"/>
  <c r="F48" i="10"/>
  <c r="F47" i="10"/>
  <c r="F46" i="10"/>
  <c r="F45" i="10"/>
  <c r="F44" i="10"/>
  <c r="F43" i="10"/>
  <c r="F42" i="10"/>
  <c r="F41" i="10"/>
  <c r="F40" i="10"/>
  <c r="F39" i="10"/>
  <c r="F38" i="10"/>
  <c r="F37" i="10"/>
  <c r="F36" i="10"/>
  <c r="F35" i="10"/>
  <c r="F34" i="10"/>
  <c r="F33" i="10"/>
  <c r="F32" i="10"/>
  <c r="F31" i="10"/>
  <c r="F29" i="10"/>
  <c r="F30" i="10"/>
  <c r="F28" i="10"/>
  <c r="F27" i="10"/>
  <c r="F26" i="10"/>
  <c r="F25" i="10"/>
  <c r="F23" i="10"/>
  <c r="F22" i="10"/>
  <c r="F21" i="10"/>
  <c r="F20" i="10"/>
  <c r="F18" i="10"/>
  <c r="F17" i="10"/>
  <c r="F16" i="10"/>
  <c r="F15" i="10"/>
  <c r="F14" i="10"/>
  <c r="F13" i="10"/>
  <c r="F12" i="10"/>
  <c r="F11" i="10"/>
  <c r="F10" i="10"/>
  <c r="F19" i="10"/>
  <c r="F9" i="10"/>
  <c r="F8" i="10"/>
  <c r="F7" i="10"/>
  <c r="F6" i="10"/>
  <c r="F5" i="10"/>
  <c r="F4" i="10"/>
  <c r="F3" i="10"/>
  <c r="F17" i="9" l="1"/>
  <c r="F16" i="9"/>
  <c r="F15" i="9"/>
  <c r="F14" i="9"/>
  <c r="F13" i="9"/>
  <c r="F12" i="9"/>
  <c r="F11" i="9"/>
  <c r="F10" i="9"/>
  <c r="F9" i="9"/>
  <c r="F8" i="9"/>
  <c r="F7" i="9"/>
  <c r="F6" i="9"/>
  <c r="F65" i="9" s="1"/>
  <c r="F5" i="9"/>
  <c r="F4" i="9"/>
  <c r="F3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5" i="5" l="1"/>
  <c r="F64" i="5"/>
  <c r="F63" i="5"/>
  <c r="F62" i="5"/>
  <c r="F61" i="5"/>
  <c r="F60" i="5"/>
  <c r="F59" i="5"/>
  <c r="F58" i="5"/>
  <c r="F57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0" i="5"/>
  <c r="F39" i="5"/>
  <c r="F38" i="5"/>
  <c r="F37" i="5"/>
  <c r="F36" i="5"/>
  <c r="F35" i="5"/>
  <c r="F34" i="5"/>
  <c r="F33" i="5"/>
  <c r="F31" i="5"/>
  <c r="F30" i="5"/>
  <c r="F29" i="5"/>
  <c r="F27" i="5"/>
  <c r="F26" i="5"/>
  <c r="F25" i="5"/>
  <c r="F19" i="5"/>
  <c r="F24" i="5"/>
  <c r="F23" i="5"/>
  <c r="F22" i="5"/>
  <c r="F21" i="5"/>
  <c r="F20" i="5"/>
  <c r="F18" i="5"/>
  <c r="F17" i="5"/>
  <c r="F16" i="5"/>
  <c r="F15" i="5"/>
  <c r="F14" i="5"/>
  <c r="F12" i="5"/>
  <c r="F13" i="5"/>
  <c r="F11" i="5"/>
  <c r="F10" i="5"/>
  <c r="F9" i="5"/>
  <c r="F8" i="5"/>
  <c r="F7" i="5" l="1"/>
  <c r="F6" i="5"/>
  <c r="F4" i="5"/>
  <c r="F3" i="5"/>
  <c r="F64" i="6" l="1"/>
  <c r="F63" i="6"/>
  <c r="F62" i="6"/>
  <c r="F61" i="6"/>
  <c r="F60" i="6"/>
  <c r="F59" i="6"/>
  <c r="F58" i="6"/>
  <c r="F57" i="6"/>
  <c r="F56" i="6"/>
  <c r="F55" i="6"/>
  <c r="F54" i="6"/>
  <c r="F53" i="6"/>
  <c r="F52" i="6"/>
  <c r="F51" i="6"/>
  <c r="F50" i="6"/>
  <c r="F49" i="6"/>
  <c r="F48" i="6"/>
  <c r="F47" i="6"/>
  <c r="F46" i="6"/>
  <c r="F45" i="6"/>
  <c r="F44" i="6"/>
  <c r="F43" i="6"/>
  <c r="F42" i="6"/>
  <c r="F41" i="6"/>
  <c r="F40" i="6"/>
  <c r="F39" i="6"/>
  <c r="F38" i="6"/>
  <c r="F37" i="6"/>
  <c r="F36" i="6"/>
  <c r="F35" i="6"/>
  <c r="F34" i="6"/>
  <c r="F33" i="6"/>
  <c r="F32" i="6"/>
  <c r="F31" i="6"/>
  <c r="F30" i="6"/>
  <c r="F29" i="6"/>
  <c r="F28" i="6"/>
  <c r="F27" i="6"/>
  <c r="F26" i="6"/>
  <c r="F25" i="6"/>
  <c r="F23" i="6"/>
  <c r="F22" i="6"/>
  <c r="F21" i="6"/>
  <c r="F20" i="6"/>
  <c r="F19" i="6"/>
  <c r="F18" i="6"/>
  <c r="F17" i="6"/>
  <c r="F16" i="6"/>
  <c r="F15" i="6"/>
  <c r="F14" i="6"/>
  <c r="F13" i="6"/>
  <c r="F11" i="6"/>
  <c r="F10" i="6"/>
  <c r="F9" i="6"/>
  <c r="F8" i="6"/>
  <c r="F7" i="6"/>
  <c r="F6" i="6"/>
  <c r="F5" i="6"/>
  <c r="F4" i="6"/>
  <c r="F3" i="6"/>
  <c r="F65" i="6" s="1"/>
  <c r="F41" i="5"/>
  <c r="F32" i="5"/>
  <c r="F28" i="5"/>
  <c r="F65" i="5" l="1"/>
</calcChain>
</file>

<file path=xl/sharedStrings.xml><?xml version="1.0" encoding="utf-8"?>
<sst xmlns="http://schemas.openxmlformats.org/spreadsheetml/2006/main" count="775" uniqueCount="132">
  <si>
    <t>錠</t>
  </si>
  <si>
    <t>Ｇ</t>
  </si>
  <si>
    <t>瓶</t>
  </si>
  <si>
    <t>ＭＬ</t>
  </si>
  <si>
    <t>キット</t>
  </si>
  <si>
    <t>カプセル</t>
  </si>
  <si>
    <t>枚</t>
  </si>
  <si>
    <t>ワーファリン錠１ｍｇ</t>
  </si>
  <si>
    <t>タリオン錠１０ｍｇ</t>
  </si>
  <si>
    <t>薬品名</t>
    <rPh sb="0" eb="2">
      <t>ヤクヒン</t>
    </rPh>
    <rPh sb="2" eb="3">
      <t>メイ</t>
    </rPh>
    <phoneticPr fontId="1"/>
  </si>
  <si>
    <t>剤形</t>
    <rPh sb="0" eb="2">
      <t>ザイケイ</t>
    </rPh>
    <phoneticPr fontId="1"/>
  </si>
  <si>
    <t>最少包装価</t>
    <rPh sb="0" eb="2">
      <t>サイショウ</t>
    </rPh>
    <rPh sb="2" eb="4">
      <t>ホウソウ</t>
    </rPh>
    <rPh sb="4" eb="5">
      <t>カ</t>
    </rPh>
    <phoneticPr fontId="1"/>
  </si>
  <si>
    <t>合計</t>
    <rPh sb="0" eb="2">
      <t>ゴウケイ</t>
    </rPh>
    <phoneticPr fontId="1"/>
  </si>
  <si>
    <t>薬価(26.4現在)</t>
    <rPh sb="0" eb="2">
      <t>ヤッカ</t>
    </rPh>
    <rPh sb="7" eb="9">
      <t>ゲンザイ</t>
    </rPh>
    <phoneticPr fontId="1"/>
  </si>
  <si>
    <t>個</t>
  </si>
  <si>
    <t>A型ディスポーザブル注射針</t>
    <rPh sb="1" eb="2">
      <t>ガタ</t>
    </rPh>
    <rPh sb="10" eb="13">
      <t>チュウシャシン</t>
    </rPh>
    <phoneticPr fontId="1"/>
  </si>
  <si>
    <t>本</t>
    <rPh sb="0" eb="1">
      <t>ホン</t>
    </rPh>
    <phoneticPr fontId="1"/>
  </si>
  <si>
    <t>ロキソプロフェンＮａ（ロキソニン）パップ１００ｍｇ</t>
    <phoneticPr fontId="1"/>
  </si>
  <si>
    <t>ロキソプロフェンＮａ（ロキソニン）テープ１００ｍｇ</t>
    <phoneticPr fontId="1"/>
  </si>
  <si>
    <t>ベタメタゾン・ゲンタマイシン（リンデロン－ＶＧ）軟膏０．１２％</t>
    <phoneticPr fontId="1"/>
  </si>
  <si>
    <t>プレドニゾロン吉草酸酢酸エステル（リドメックスコーワ）軟膏０．３％</t>
    <rPh sb="7" eb="10">
      <t>キッソウサン</t>
    </rPh>
    <rPh sb="10" eb="12">
      <t>サクサン</t>
    </rPh>
    <phoneticPr fontId="1"/>
  </si>
  <si>
    <t>メプチンエアー１０μｇ又はサルタノールインヘラー</t>
    <rPh sb="11" eb="12">
      <t>マタ</t>
    </rPh>
    <phoneticPr fontId="1"/>
  </si>
  <si>
    <t>超短時間型インスリン(ヒューマログ注ミリオペン等）</t>
    <rPh sb="23" eb="24">
      <t>ナド</t>
    </rPh>
    <phoneticPr fontId="1"/>
  </si>
  <si>
    <t>時効型インスリン(ランタス注ソロスター等）</t>
    <rPh sb="19" eb="20">
      <t>ナド</t>
    </rPh>
    <phoneticPr fontId="1"/>
  </si>
  <si>
    <t>ジフルプレドナート（マイザー軟膏）０．０５％</t>
    <phoneticPr fontId="1"/>
  </si>
  <si>
    <t>ジクロフェナクＮａ（ボルタレン）ゲル１％</t>
    <phoneticPr fontId="1"/>
  </si>
  <si>
    <t>ヘパリン類似物質（ヒルドイドソフト）軟膏０．３％</t>
    <rPh sb="4" eb="6">
      <t>ルイジ</t>
    </rPh>
    <rPh sb="6" eb="8">
      <t>ブッシツ</t>
    </rPh>
    <phoneticPr fontId="1"/>
  </si>
  <si>
    <t>ヒアルロン酸Ｎａ（ヒアレイン）点眼液０．１％</t>
    <rPh sb="5" eb="6">
      <t>サン</t>
    </rPh>
    <phoneticPr fontId="1"/>
  </si>
  <si>
    <t>オロパタジン（パタノール）点眼液０．１％</t>
    <phoneticPr fontId="1"/>
  </si>
  <si>
    <t>レボフロキサシン（クラビット）点眼液０．５％</t>
    <phoneticPr fontId="1"/>
  </si>
  <si>
    <t>アセトアミノフェン（アンヒバ）坐剤小児用１００ｍｇ</t>
    <phoneticPr fontId="1"/>
  </si>
  <si>
    <t>ロペラミド（ロペミン）カプセル１ｍｇ</t>
    <phoneticPr fontId="1"/>
  </si>
  <si>
    <t>ロキソプロフェンＮａ（ロキソニン）錠６０ｍｇ</t>
    <phoneticPr fontId="1"/>
  </si>
  <si>
    <t>エナラプリル（レニベース）錠５</t>
    <phoneticPr fontId="1"/>
  </si>
  <si>
    <t>クロチアゼパム（リーゼ）錠５ｍｇ</t>
    <phoneticPr fontId="1"/>
  </si>
  <si>
    <t>ビフィズス菌（ラックビー）微粒Ｎ</t>
    <rPh sb="5" eb="6">
      <t>キン</t>
    </rPh>
    <phoneticPr fontId="1"/>
  </si>
  <si>
    <t>ベタヒスチンメシル（メリスロン）錠６ｍｇ</t>
    <phoneticPr fontId="1"/>
  </si>
  <si>
    <t>メトホルミン（メトグルコ）錠２５０ｍｇ</t>
    <phoneticPr fontId="1"/>
  </si>
  <si>
    <t>カルボシステイン（ムコダイン）錠５００ｍｇ</t>
    <phoneticPr fontId="1"/>
  </si>
  <si>
    <t>カルボシステイン（ムコダイン）ＤＳ５０％</t>
    <phoneticPr fontId="1"/>
  </si>
  <si>
    <t>レバミピド（ムコスタ）錠１００ｍｇ</t>
    <phoneticPr fontId="1"/>
  </si>
  <si>
    <t>エペリゾン（ミオナール）錠５０ｍｇ</t>
    <phoneticPr fontId="1"/>
  </si>
  <si>
    <t>ゾルピデム（マイスリー）錠５ｍｇ</t>
    <phoneticPr fontId="1"/>
  </si>
  <si>
    <t>セフカペン（フロモックス）又はセフジトレン(メイアクト)錠１００ｍｇ</t>
    <rPh sb="13" eb="14">
      <t>マタ</t>
    </rPh>
    <phoneticPr fontId="1"/>
  </si>
  <si>
    <t>セフカペン（フロモックス）又はセフジトレン(メイアクト)小児用細粒１００ｍｇ</t>
    <phoneticPr fontId="1"/>
  </si>
  <si>
    <t>プレドニゾロン錠５ｍｇ</t>
    <phoneticPr fontId="1"/>
  </si>
  <si>
    <t>センノシドＡＢ（プルゼニド）錠１２ｍｇ</t>
    <phoneticPr fontId="1"/>
  </si>
  <si>
    <t>トリクロルメチアジド（フルイトラン）錠２ｍｇ</t>
    <phoneticPr fontId="1"/>
  </si>
  <si>
    <t>ブチルスコポラミン（ブスコパン）錠１０ｍｇ</t>
    <phoneticPr fontId="1"/>
  </si>
  <si>
    <t>乳酸菌（ビオスリー）配合錠</t>
    <rPh sb="0" eb="3">
      <t>ニュウサンキン</t>
    </rPh>
    <phoneticPr fontId="1"/>
  </si>
  <si>
    <t>アスピリン（バイアスピリン）錠１００ｍｇ</t>
    <phoneticPr fontId="1"/>
  </si>
  <si>
    <t>ドンペリドン（ナウゼリン）錠１０</t>
    <phoneticPr fontId="1"/>
  </si>
  <si>
    <t>エチゾラム（デパス）錠０．５ｍｇ</t>
    <phoneticPr fontId="1"/>
  </si>
  <si>
    <t>ランソプラゾール（タケプロン）ＯＤ錠１５</t>
    <phoneticPr fontId="1"/>
  </si>
  <si>
    <t>クロルフェニラミン・ベタメタゾン（セレスタミン）配合錠</t>
    <phoneticPr fontId="1"/>
  </si>
  <si>
    <t>シダグリプチン（ジャヌビア）錠５０ｍｇ</t>
    <phoneticPr fontId="1"/>
  </si>
  <si>
    <t>アモキシシリン（サワシリン）カプセル２５０</t>
    <phoneticPr fontId="1"/>
  </si>
  <si>
    <t>クラリスロマイシン（クラリス）錠２００</t>
    <phoneticPr fontId="1"/>
  </si>
  <si>
    <t>レボフロキサシン（クラビット）錠５００ｍｇ</t>
    <phoneticPr fontId="1"/>
  </si>
  <si>
    <t>アセトアミノフェン（カロナール）錠２００</t>
    <phoneticPr fontId="1"/>
  </si>
  <si>
    <t>モサプリド（ガスモチン）錠５ｍｇ</t>
    <phoneticPr fontId="1"/>
  </si>
  <si>
    <t>ファモチジン（ガスターＤ）錠１０ｍｇ</t>
    <phoneticPr fontId="1"/>
  </si>
  <si>
    <t>オルメサルタン（オルメテック）錠２０ｍｇ</t>
    <phoneticPr fontId="1"/>
  </si>
  <si>
    <t>フェキソフェナジン（アレグラ）錠６０ｍｇ</t>
    <phoneticPr fontId="1"/>
  </si>
  <si>
    <t>アムロジピン（アムロジン）錠５ｍｇ</t>
    <phoneticPr fontId="1"/>
  </si>
  <si>
    <t>グリメピリド（アマリール）１ｍｇ錠</t>
    <phoneticPr fontId="1"/>
  </si>
  <si>
    <t>カルバゾクロム（アドナ）錠３０ｍｇ</t>
    <phoneticPr fontId="1"/>
  </si>
  <si>
    <t>チペピジン（アスベリン）散１０％</t>
    <phoneticPr fontId="1"/>
  </si>
  <si>
    <t>ジメモルファン（アストミン）錠１０ｍｇ</t>
    <phoneticPr fontId="1"/>
  </si>
  <si>
    <t>イソソルビド（アイトロール）錠２０ｍｇ</t>
    <phoneticPr fontId="1"/>
  </si>
  <si>
    <t>カルベジロール（アーチスト）錠１０ｍｇ</t>
    <phoneticPr fontId="1"/>
  </si>
  <si>
    <t>非ピリン系感冒剤（ＰＬ）配合顆粒</t>
    <rPh sb="0" eb="1">
      <t>ヒ</t>
    </rPh>
    <rPh sb="4" eb="5">
      <t>ケイ</t>
    </rPh>
    <rPh sb="5" eb="7">
      <t>カンボウ</t>
    </rPh>
    <rPh sb="7" eb="8">
      <t>ザイ</t>
    </rPh>
    <phoneticPr fontId="1"/>
  </si>
  <si>
    <t>抗菌剤</t>
    <rPh sb="0" eb="3">
      <t>コウキンザイ</t>
    </rPh>
    <phoneticPr fontId="1"/>
  </si>
  <si>
    <t>止血剤</t>
    <rPh sb="0" eb="3">
      <t>シケツザイ</t>
    </rPh>
    <phoneticPr fontId="1"/>
  </si>
  <si>
    <t>筋弛緩剤</t>
    <rPh sb="0" eb="4">
      <t>キンシカンザイ</t>
    </rPh>
    <phoneticPr fontId="1"/>
  </si>
  <si>
    <t>インスリン</t>
    <phoneticPr fontId="1"/>
  </si>
  <si>
    <t>気管支拡張剤</t>
    <rPh sb="0" eb="3">
      <t>キカンシ</t>
    </rPh>
    <rPh sb="3" eb="5">
      <t>カクチョウ</t>
    </rPh>
    <rPh sb="5" eb="6">
      <t>ザイ</t>
    </rPh>
    <phoneticPr fontId="1"/>
  </si>
  <si>
    <t>消化器薬</t>
    <rPh sb="0" eb="2">
      <t>ショウカ</t>
    </rPh>
    <rPh sb="2" eb="3">
      <t>キ</t>
    </rPh>
    <rPh sb="3" eb="4">
      <t>ヤク</t>
    </rPh>
    <phoneticPr fontId="1"/>
  </si>
  <si>
    <t>ステロイド</t>
    <phoneticPr fontId="1"/>
  </si>
  <si>
    <t>精神神経済</t>
    <rPh sb="0" eb="2">
      <t>セイシン</t>
    </rPh>
    <rPh sb="2" eb="4">
      <t>シンケイ</t>
    </rPh>
    <rPh sb="4" eb="5">
      <t>スミ</t>
    </rPh>
    <phoneticPr fontId="1"/>
  </si>
  <si>
    <t>解熱鎮痛剤</t>
    <rPh sb="0" eb="2">
      <t>ゲネツ</t>
    </rPh>
    <rPh sb="2" eb="5">
      <t>チンツウザイ</t>
    </rPh>
    <phoneticPr fontId="1"/>
  </si>
  <si>
    <t>皮膚科用剤</t>
    <rPh sb="0" eb="3">
      <t>ヒフカ</t>
    </rPh>
    <rPh sb="3" eb="5">
      <t>ヨウザイ</t>
    </rPh>
    <phoneticPr fontId="1"/>
  </si>
  <si>
    <t>鎮痛外用剤</t>
    <rPh sb="0" eb="2">
      <t>チンツウ</t>
    </rPh>
    <rPh sb="2" eb="5">
      <t>ガイヨウザイ</t>
    </rPh>
    <phoneticPr fontId="1"/>
  </si>
  <si>
    <t>眼科用剤</t>
    <rPh sb="0" eb="2">
      <t>ガンカ</t>
    </rPh>
    <rPh sb="2" eb="4">
      <t>ヨウザイ</t>
    </rPh>
    <phoneticPr fontId="1"/>
  </si>
  <si>
    <t>風邪薬</t>
    <rPh sb="0" eb="2">
      <t>カゼ</t>
    </rPh>
    <rPh sb="2" eb="3">
      <t>クスリ</t>
    </rPh>
    <phoneticPr fontId="1"/>
  </si>
  <si>
    <t>糖尿病用剤</t>
    <rPh sb="0" eb="3">
      <t>トウニョウビョウ</t>
    </rPh>
    <rPh sb="3" eb="5">
      <t>ヨウザイ</t>
    </rPh>
    <phoneticPr fontId="1"/>
  </si>
  <si>
    <t>循環器用剤</t>
    <rPh sb="0" eb="3">
      <t>ジュンカンキ</t>
    </rPh>
    <rPh sb="3" eb="5">
      <t>ヨウザイ</t>
    </rPh>
    <phoneticPr fontId="1"/>
  </si>
  <si>
    <t>抗アレルギー剤</t>
    <rPh sb="0" eb="1">
      <t>コウ</t>
    </rPh>
    <rPh sb="6" eb="7">
      <t>ザイ</t>
    </rPh>
    <phoneticPr fontId="1"/>
  </si>
  <si>
    <t>鎮暈剤</t>
    <rPh sb="0" eb="1">
      <t>チン</t>
    </rPh>
    <rPh sb="1" eb="2">
      <t>カサ</t>
    </rPh>
    <rPh sb="2" eb="3">
      <t>ザイ</t>
    </rPh>
    <phoneticPr fontId="1"/>
  </si>
  <si>
    <t>小児風邪薬</t>
    <rPh sb="0" eb="2">
      <t>ショウニ</t>
    </rPh>
    <rPh sb="2" eb="4">
      <t>カゼ</t>
    </rPh>
    <rPh sb="4" eb="5">
      <t>クスリ</t>
    </rPh>
    <phoneticPr fontId="1"/>
  </si>
  <si>
    <t>小児抗菌剤</t>
    <rPh sb="0" eb="2">
      <t>ショウニ</t>
    </rPh>
    <rPh sb="2" eb="5">
      <t>コウキンザイ</t>
    </rPh>
    <phoneticPr fontId="1"/>
  </si>
  <si>
    <t>クラリスロマイシン（クラリス）ドライシロップ１０％小児用</t>
    <phoneticPr fontId="1"/>
  </si>
  <si>
    <t>小児解熱鎮痛剤</t>
    <rPh sb="0" eb="2">
      <t>ショウニ</t>
    </rPh>
    <rPh sb="2" eb="4">
      <t>ゲネツ</t>
    </rPh>
    <rPh sb="4" eb="7">
      <t>チンツウザイ</t>
    </rPh>
    <phoneticPr fontId="1"/>
  </si>
  <si>
    <t>拠出数</t>
    <rPh sb="0" eb="2">
      <t>キョシュツ</t>
    </rPh>
    <rPh sb="2" eb="3">
      <t>スウ</t>
    </rPh>
    <phoneticPr fontId="1"/>
  </si>
  <si>
    <t>抗ウイルス剤</t>
    <rPh sb="0" eb="1">
      <t>コウ</t>
    </rPh>
    <rPh sb="5" eb="6">
      <t>ザイ</t>
    </rPh>
    <phoneticPr fontId="1"/>
  </si>
  <si>
    <t>タミフルカプセル</t>
    <phoneticPr fontId="1"/>
  </si>
  <si>
    <t>カプセル</t>
    <phoneticPr fontId="1"/>
  </si>
  <si>
    <t>リレンザ</t>
    <phoneticPr fontId="1"/>
  </si>
  <si>
    <t>小児抗ウイルス剤</t>
    <rPh sb="0" eb="2">
      <t>ショウニ</t>
    </rPh>
    <rPh sb="2" eb="3">
      <t>コウ</t>
    </rPh>
    <rPh sb="7" eb="8">
      <t>ザイ</t>
    </rPh>
    <phoneticPr fontId="1"/>
  </si>
  <si>
    <t>タミフルドライシロップ</t>
    <phoneticPr fontId="1"/>
  </si>
  <si>
    <t>Ｇ</t>
    <phoneticPr fontId="1"/>
  </si>
  <si>
    <t>　　         平成27年度緊急時防災拠点へ拠出する薬剤</t>
    <rPh sb="11" eb="13">
      <t>ヘイセイ</t>
    </rPh>
    <rPh sb="15" eb="17">
      <t>ネンド</t>
    </rPh>
    <rPh sb="17" eb="20">
      <t>キンキュウジ</t>
    </rPh>
    <rPh sb="20" eb="22">
      <t>ボウサイ</t>
    </rPh>
    <rPh sb="22" eb="24">
      <t>キョテン</t>
    </rPh>
    <rPh sb="25" eb="27">
      <t>キョシュツ</t>
    </rPh>
    <rPh sb="29" eb="31">
      <t>ヤクザイ</t>
    </rPh>
    <phoneticPr fontId="1"/>
  </si>
  <si>
    <t>薬価(28.4現在)</t>
    <rPh sb="0" eb="2">
      <t>ヤッカ</t>
    </rPh>
    <rPh sb="7" eb="9">
      <t>ゲンザイ</t>
    </rPh>
    <phoneticPr fontId="1"/>
  </si>
  <si>
    <t xml:space="preserve">   　   平成29年度緊急時防災拠点へ拠出する薬剤</t>
    <rPh sb="7" eb="9">
      <t>ヘイセイ</t>
    </rPh>
    <rPh sb="11" eb="13">
      <t>ネンド</t>
    </rPh>
    <rPh sb="13" eb="16">
      <t>キンキュウジ</t>
    </rPh>
    <rPh sb="16" eb="18">
      <t>ボウサイ</t>
    </rPh>
    <rPh sb="18" eb="20">
      <t>キョテン</t>
    </rPh>
    <rPh sb="21" eb="23">
      <t>キョシュツ</t>
    </rPh>
    <rPh sb="25" eb="27">
      <t>ヤクザイ</t>
    </rPh>
    <phoneticPr fontId="1"/>
  </si>
  <si>
    <t>薬価(30.4現在)</t>
    <rPh sb="0" eb="2">
      <t>ヤッカ</t>
    </rPh>
    <rPh sb="7" eb="9">
      <t>ゲンザイ</t>
    </rPh>
    <phoneticPr fontId="1"/>
  </si>
  <si>
    <t>オルメサルタン（オルメテック）OD錠２０ｍｇ</t>
    <phoneticPr fontId="1"/>
  </si>
  <si>
    <t xml:space="preserve">   　   平成30年度緊急時防災拠点へ拠出する薬剤</t>
    <rPh sb="7" eb="9">
      <t>ヘイセイ</t>
    </rPh>
    <rPh sb="11" eb="13">
      <t>ネンド</t>
    </rPh>
    <rPh sb="13" eb="16">
      <t>キンキュウジ</t>
    </rPh>
    <rPh sb="16" eb="18">
      <t>ボウサイ</t>
    </rPh>
    <rPh sb="18" eb="20">
      <t>キョテン</t>
    </rPh>
    <rPh sb="21" eb="23">
      <t>キョシュツ</t>
    </rPh>
    <rPh sb="25" eb="27">
      <t>ヤクザイ</t>
    </rPh>
    <phoneticPr fontId="1"/>
  </si>
  <si>
    <t>ゲンタマイシン（ゲンタシン）軟膏０．１２％</t>
    <phoneticPr fontId="1"/>
  </si>
  <si>
    <t>エペリゾン（ミオナール）錠５０ｍｇ</t>
    <phoneticPr fontId="1"/>
  </si>
  <si>
    <t>タリオン錠１０ｍｇ</t>
    <phoneticPr fontId="1"/>
  </si>
  <si>
    <t>タミフルカプセル</t>
    <phoneticPr fontId="1"/>
  </si>
  <si>
    <t>オルメサルタン（オルメテック）OD錠２０ｍｇ</t>
    <phoneticPr fontId="1"/>
  </si>
  <si>
    <t>アスピリン（バイアスピリン）錠１００ｍｇ</t>
    <phoneticPr fontId="1"/>
  </si>
  <si>
    <t>トリクロルメチアジド（フルイトラン）錠２ｍｇ</t>
    <phoneticPr fontId="1"/>
  </si>
  <si>
    <t>エナラプリル（レニベース）錠５</t>
    <phoneticPr fontId="1"/>
  </si>
  <si>
    <t>ワーファリン錠１ｍｇ</t>
    <phoneticPr fontId="1"/>
  </si>
  <si>
    <t>ブチルスコポラミン（ブスコパン）錠１０ｍｇ</t>
    <phoneticPr fontId="1"/>
  </si>
  <si>
    <t>ロペラミド（ロペミン）カプセル１ｍｇ</t>
    <phoneticPr fontId="1"/>
  </si>
  <si>
    <t>モサプリド（ガスモチン）錠５ｍｇ</t>
    <phoneticPr fontId="1"/>
  </si>
  <si>
    <t>レバミピド（ムコスタ）錠１００ｍｇ</t>
    <phoneticPr fontId="1"/>
  </si>
  <si>
    <t>カルボシステイン（ムコダイン）ＤＳ５０％</t>
    <phoneticPr fontId="1"/>
  </si>
  <si>
    <t>チペピジン（アスベリン）散１０％</t>
    <phoneticPr fontId="1"/>
  </si>
  <si>
    <t>クラリスロマイシン（クラリス）ドライシロップ１０％小児用</t>
    <phoneticPr fontId="1"/>
  </si>
  <si>
    <t>タミフルドライシロップ</t>
    <phoneticPr fontId="1"/>
  </si>
  <si>
    <t>プレドニゾロン錠５ｍｇ</t>
    <phoneticPr fontId="1"/>
  </si>
  <si>
    <t>エチゾラム（デパス）錠０．５ｍｇ</t>
    <phoneticPr fontId="1"/>
  </si>
  <si>
    <t>ゾルピデム（マイスリー）錠５ｍｇ</t>
    <phoneticPr fontId="1"/>
  </si>
  <si>
    <t>グリメピリド（アマリール）１ｍｇ錠</t>
    <phoneticPr fontId="1"/>
  </si>
  <si>
    <t>シダグリプチン（ジャヌビア）錠５０ｍｇ</t>
    <phoneticPr fontId="1"/>
  </si>
  <si>
    <t>ベタメタゾン・ゲンタマイシン（リンデロン－ＶＧ）軟膏０．１２％</t>
    <phoneticPr fontId="1"/>
  </si>
  <si>
    <t xml:space="preserve">             令和3年度緊急時防災拠点へ拠出する薬剤</t>
    <rPh sb="13" eb="15">
      <t>レイワ</t>
    </rPh>
    <rPh sb="16" eb="18">
      <t>ネンド</t>
    </rPh>
    <rPh sb="17" eb="18">
      <t>ド</t>
    </rPh>
    <rPh sb="18" eb="21">
      <t>キンキュウジ</t>
    </rPh>
    <rPh sb="21" eb="23">
      <t>ボウサイ</t>
    </rPh>
    <rPh sb="23" eb="25">
      <t>キョテン</t>
    </rPh>
    <rPh sb="26" eb="28">
      <t>キョシュツ</t>
    </rPh>
    <rPh sb="30" eb="32">
      <t>ヤクザイ</t>
    </rPh>
    <phoneticPr fontId="1"/>
  </si>
  <si>
    <t>薬価(03.04現在)</t>
    <rPh sb="0" eb="2">
      <t>ヤッカ</t>
    </rPh>
    <rPh sb="8" eb="10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</si>
</sst>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0"/>
      <color rgb="FFFF000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1" xfId="0" applyFont="1" applyBorder="1">
      <alignment vertical="center"/>
    </xf>
    <xf numFmtId="0" fontId="2" fillId="0" borderId="1" xfId="0" applyFont="1" applyBorder="1">
      <alignment vertical="center"/>
    </xf>
    <xf numFmtId="0" fontId="3" fillId="0" borderId="1" xfId="0" applyFont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1" xfId="0" applyBorder="1" applyAlignment="1">
      <alignment vertical="center" shrinkToFit="1"/>
    </xf>
    <xf numFmtId="3" fontId="3" fillId="0" borderId="1" xfId="0" applyNumberFormat="1" applyFont="1" applyFill="1" applyBorder="1">
      <alignment vertical="center"/>
    </xf>
    <xf numFmtId="3" fontId="3" fillId="0" borderId="1" xfId="0" applyNumberFormat="1" applyFont="1" applyBorder="1">
      <alignment vertical="center"/>
    </xf>
    <xf numFmtId="3" fontId="0" fillId="0" borderId="0" xfId="0" applyNumberFormat="1">
      <alignment vertical="center"/>
    </xf>
    <xf numFmtId="0" fontId="3" fillId="0" borderId="1" xfId="0" applyFont="1" applyFill="1" applyBorder="1">
      <alignment vertical="center"/>
    </xf>
    <xf numFmtId="0" fontId="5" fillId="0" borderId="1" xfId="0" applyFont="1" applyFill="1" applyBorder="1">
      <alignment vertical="center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7" fillId="0" borderId="1" xfId="0" applyFont="1" applyFill="1" applyBorder="1">
      <alignment vertical="center"/>
    </xf>
    <xf numFmtId="3" fontId="7" fillId="0" borderId="1" xfId="0" applyNumberFormat="1" applyFont="1" applyBorder="1">
      <alignment vertical="center"/>
    </xf>
    <xf numFmtId="0" fontId="6" fillId="0" borderId="0" xfId="0" applyFont="1">
      <alignment vertical="center"/>
    </xf>
    <xf numFmtId="3" fontId="8" fillId="0" borderId="1" xfId="0" applyNumberFormat="1" applyFont="1" applyBorder="1">
      <alignment vertical="center"/>
    </xf>
    <xf numFmtId="0" fontId="8" fillId="0" borderId="1" xfId="0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66"/>
  <sheetViews>
    <sheetView tabSelected="1" topLeftCell="A38" zoomScale="145" zoomScaleNormal="145" workbookViewId="0">
      <selection activeCell="F67" sqref="F67"/>
    </sheetView>
  </sheetViews>
  <sheetFormatPr defaultRowHeight="13.5" x14ac:dyDescent="0.15"/>
  <cols>
    <col min="2" max="2" width="11.375" style="5" customWidth="1"/>
    <col min="3" max="3" width="46.625" style="5" customWidth="1"/>
    <col min="5" max="5" width="13.625" bestFit="1" customWidth="1"/>
    <col min="6" max="6" width="11" style="9" bestFit="1" customWidth="1"/>
  </cols>
  <sheetData>
    <row r="1" spans="2:7" ht="27.75" customHeight="1" x14ac:dyDescent="0.15">
      <c r="B1" s="12" t="s">
        <v>130</v>
      </c>
      <c r="C1" s="12"/>
      <c r="D1" s="12"/>
      <c r="E1" s="12"/>
      <c r="F1" s="12"/>
      <c r="G1" s="12"/>
    </row>
    <row r="2" spans="2:7" ht="17.25" customHeight="1" x14ac:dyDescent="0.15">
      <c r="B2" s="6"/>
      <c r="C2" s="4" t="s">
        <v>9</v>
      </c>
      <c r="D2" s="2" t="s">
        <v>10</v>
      </c>
      <c r="E2" s="2" t="s">
        <v>131</v>
      </c>
      <c r="F2" s="7" t="s">
        <v>11</v>
      </c>
      <c r="G2" s="3" t="s">
        <v>93</v>
      </c>
    </row>
    <row r="3" spans="2:7" ht="12.6" customHeight="1" x14ac:dyDescent="0.15">
      <c r="B3" s="6" t="s">
        <v>75</v>
      </c>
      <c r="C3" s="4" t="s">
        <v>22</v>
      </c>
      <c r="D3" s="2" t="s">
        <v>4</v>
      </c>
      <c r="E3" s="15">
        <v>1342</v>
      </c>
      <c r="F3" s="16">
        <f>E3*2</f>
        <v>2684</v>
      </c>
      <c r="G3" s="3"/>
    </row>
    <row r="4" spans="2:7" ht="12.6" customHeight="1" x14ac:dyDescent="0.15">
      <c r="B4" s="6" t="s">
        <v>75</v>
      </c>
      <c r="C4" s="4" t="s">
        <v>23</v>
      </c>
      <c r="D4" s="2" t="s">
        <v>4</v>
      </c>
      <c r="E4" s="15">
        <v>1685</v>
      </c>
      <c r="F4" s="16">
        <f>E4*2</f>
        <v>3370</v>
      </c>
      <c r="G4" s="3"/>
    </row>
    <row r="5" spans="2:7" ht="12.6" customHeight="1" x14ac:dyDescent="0.15">
      <c r="B5" s="6" t="s">
        <v>75</v>
      </c>
      <c r="C5" s="4" t="s">
        <v>15</v>
      </c>
      <c r="D5" s="2" t="s">
        <v>16</v>
      </c>
      <c r="E5" s="11">
        <v>17</v>
      </c>
      <c r="F5" s="8">
        <f>E5*70</f>
        <v>1190</v>
      </c>
      <c r="G5" s="3"/>
    </row>
    <row r="6" spans="2:7" ht="12.6" customHeight="1" x14ac:dyDescent="0.15">
      <c r="B6" s="6" t="s">
        <v>84</v>
      </c>
      <c r="C6" s="4" t="s">
        <v>71</v>
      </c>
      <c r="D6" s="2" t="s">
        <v>1</v>
      </c>
      <c r="E6" s="11">
        <v>6.5</v>
      </c>
      <c r="F6" s="8">
        <f>E6*100</f>
        <v>650</v>
      </c>
      <c r="G6" s="3"/>
    </row>
    <row r="7" spans="2:7" ht="12.6" customHeight="1" x14ac:dyDescent="0.15">
      <c r="B7" s="6" t="s">
        <v>84</v>
      </c>
      <c r="C7" s="4" t="s">
        <v>38</v>
      </c>
      <c r="D7" s="2" t="s">
        <v>0</v>
      </c>
      <c r="E7" s="15">
        <v>12.2</v>
      </c>
      <c r="F7" s="16">
        <f>E7*100</f>
        <v>1220</v>
      </c>
      <c r="G7" s="3"/>
    </row>
    <row r="8" spans="2:7" ht="12.6" customHeight="1" x14ac:dyDescent="0.15">
      <c r="B8" s="6" t="s">
        <v>84</v>
      </c>
      <c r="C8" s="4" t="s">
        <v>68</v>
      </c>
      <c r="D8" s="2" t="s">
        <v>0</v>
      </c>
      <c r="E8" s="11">
        <v>5.7</v>
      </c>
      <c r="F8" s="8">
        <f>E8*100</f>
        <v>570</v>
      </c>
      <c r="G8" s="3"/>
    </row>
    <row r="9" spans="2:7" ht="12.6" customHeight="1" x14ac:dyDescent="0.15">
      <c r="B9" s="6" t="s">
        <v>83</v>
      </c>
      <c r="C9" s="4" t="s">
        <v>29</v>
      </c>
      <c r="D9" s="2" t="s">
        <v>3</v>
      </c>
      <c r="E9" s="15">
        <v>91.3</v>
      </c>
      <c r="F9" s="16">
        <f>E9*5*10</f>
        <v>4565</v>
      </c>
      <c r="G9" s="3"/>
    </row>
    <row r="10" spans="2:7" ht="12.6" customHeight="1" x14ac:dyDescent="0.15">
      <c r="B10" s="6" t="s">
        <v>83</v>
      </c>
      <c r="C10" s="4" t="s">
        <v>28</v>
      </c>
      <c r="D10" s="2" t="s">
        <v>3</v>
      </c>
      <c r="E10" s="15">
        <v>166.2</v>
      </c>
      <c r="F10" s="18">
        <f>E10*5*10</f>
        <v>8310</v>
      </c>
      <c r="G10" s="3"/>
    </row>
    <row r="11" spans="2:7" ht="12.6" customHeight="1" x14ac:dyDescent="0.15">
      <c r="B11" s="6" t="s">
        <v>83</v>
      </c>
      <c r="C11" s="4" t="s">
        <v>27</v>
      </c>
      <c r="D11" s="2" t="s">
        <v>2</v>
      </c>
      <c r="E11" s="15">
        <v>324.2</v>
      </c>
      <c r="F11" s="18">
        <f>E11*10</f>
        <v>3242</v>
      </c>
      <c r="G11" s="3"/>
    </row>
    <row r="12" spans="2:7" ht="12.6" customHeight="1" x14ac:dyDescent="0.15">
      <c r="B12" s="6" t="s">
        <v>76</v>
      </c>
      <c r="C12" s="4" t="s">
        <v>21</v>
      </c>
      <c r="D12" s="2" t="s">
        <v>4</v>
      </c>
      <c r="E12" s="15">
        <v>773.9</v>
      </c>
      <c r="F12" s="18">
        <f>E12*10</f>
        <v>7739</v>
      </c>
      <c r="G12" s="3"/>
    </row>
    <row r="13" spans="2:7" ht="12.6" customHeight="1" x14ac:dyDescent="0.15">
      <c r="B13" s="6" t="s">
        <v>74</v>
      </c>
      <c r="C13" s="4" t="s">
        <v>108</v>
      </c>
      <c r="D13" s="2" t="s">
        <v>0</v>
      </c>
      <c r="E13" s="15">
        <v>12.8</v>
      </c>
      <c r="F13" s="18">
        <f t="shared" ref="F13:F18" si="0">E13*100</f>
        <v>1280</v>
      </c>
      <c r="G13" s="3"/>
    </row>
    <row r="14" spans="2:7" ht="12.6" customHeight="1" x14ac:dyDescent="0.15">
      <c r="B14" s="6" t="s">
        <v>80</v>
      </c>
      <c r="C14" s="4" t="s">
        <v>59</v>
      </c>
      <c r="D14" s="2" t="s">
        <v>0</v>
      </c>
      <c r="E14" s="15">
        <v>6.2</v>
      </c>
      <c r="F14" s="18">
        <f t="shared" si="0"/>
        <v>620</v>
      </c>
      <c r="G14" s="3"/>
    </row>
    <row r="15" spans="2:7" ht="12.6" customHeight="1" x14ac:dyDescent="0.15">
      <c r="B15" s="6" t="s">
        <v>80</v>
      </c>
      <c r="C15" s="4" t="s">
        <v>32</v>
      </c>
      <c r="D15" s="2" t="s">
        <v>0</v>
      </c>
      <c r="E15" s="15">
        <v>12.4</v>
      </c>
      <c r="F15" s="18">
        <f t="shared" si="0"/>
        <v>1240</v>
      </c>
      <c r="G15" s="3"/>
    </row>
    <row r="16" spans="2:7" ht="12.6" customHeight="1" x14ac:dyDescent="0.15">
      <c r="B16" s="6" t="s">
        <v>87</v>
      </c>
      <c r="C16" s="4" t="s">
        <v>63</v>
      </c>
      <c r="D16" s="2" t="s">
        <v>0</v>
      </c>
      <c r="E16" s="15">
        <v>46.6</v>
      </c>
      <c r="F16" s="18">
        <f t="shared" si="0"/>
        <v>4660</v>
      </c>
      <c r="G16" s="3"/>
    </row>
    <row r="17" spans="2:7" ht="12.6" customHeight="1" x14ac:dyDescent="0.15">
      <c r="B17" s="6" t="s">
        <v>87</v>
      </c>
      <c r="C17" s="4" t="s">
        <v>54</v>
      </c>
      <c r="D17" s="2" t="s">
        <v>0</v>
      </c>
      <c r="E17" s="15">
        <v>8.6</v>
      </c>
      <c r="F17" s="18">
        <f t="shared" si="0"/>
        <v>860</v>
      </c>
      <c r="G17" s="3"/>
    </row>
    <row r="18" spans="2:7" ht="12.6" customHeight="1" x14ac:dyDescent="0.15">
      <c r="B18" s="6" t="s">
        <v>87</v>
      </c>
      <c r="C18" s="4" t="s">
        <v>109</v>
      </c>
      <c r="D18" s="2" t="s">
        <v>0</v>
      </c>
      <c r="E18" s="15">
        <v>34.1</v>
      </c>
      <c r="F18" s="18">
        <f t="shared" si="0"/>
        <v>3410</v>
      </c>
      <c r="G18" s="3"/>
    </row>
    <row r="19" spans="2:7" ht="12.6" customHeight="1" x14ac:dyDescent="0.15">
      <c r="B19" s="6" t="s">
        <v>72</v>
      </c>
      <c r="C19" s="4" t="s">
        <v>58</v>
      </c>
      <c r="D19" s="2" t="s">
        <v>0</v>
      </c>
      <c r="E19" s="15">
        <v>325.2</v>
      </c>
      <c r="F19" s="18">
        <f>E19*50</f>
        <v>16260</v>
      </c>
      <c r="G19" s="3"/>
    </row>
    <row r="20" spans="2:7" ht="12.6" customHeight="1" x14ac:dyDescent="0.15">
      <c r="B20" s="6" t="s">
        <v>72</v>
      </c>
      <c r="C20" s="4" t="s">
        <v>57</v>
      </c>
      <c r="D20" s="2" t="s">
        <v>0</v>
      </c>
      <c r="E20" s="15">
        <v>56.3</v>
      </c>
      <c r="F20" s="18">
        <f>E20*100</f>
        <v>5630</v>
      </c>
      <c r="G20" s="3"/>
    </row>
    <row r="21" spans="2:7" ht="12.6" customHeight="1" x14ac:dyDescent="0.15">
      <c r="B21" s="6" t="s">
        <v>72</v>
      </c>
      <c r="C21" s="4" t="s">
        <v>56</v>
      </c>
      <c r="D21" s="2" t="s">
        <v>5</v>
      </c>
      <c r="E21" s="11">
        <v>11</v>
      </c>
      <c r="F21" s="8">
        <f>E21*100</f>
        <v>1100</v>
      </c>
      <c r="G21" s="3"/>
    </row>
    <row r="22" spans="2:7" ht="12.6" customHeight="1" x14ac:dyDescent="0.15">
      <c r="B22" s="6" t="s">
        <v>72</v>
      </c>
      <c r="C22" s="4" t="s">
        <v>43</v>
      </c>
      <c r="D22" s="2" t="s">
        <v>0</v>
      </c>
      <c r="E22" s="15">
        <v>42.5</v>
      </c>
      <c r="F22" s="18">
        <f>E22*100</f>
        <v>4250</v>
      </c>
      <c r="G22" s="3"/>
    </row>
    <row r="23" spans="2:7" ht="12.6" customHeight="1" x14ac:dyDescent="0.15">
      <c r="B23" s="6" t="s">
        <v>94</v>
      </c>
      <c r="C23" s="4" t="s">
        <v>110</v>
      </c>
      <c r="D23" s="2" t="s">
        <v>96</v>
      </c>
      <c r="E23" s="15">
        <v>255.7</v>
      </c>
      <c r="F23" s="18">
        <f>E23*10</f>
        <v>2557</v>
      </c>
      <c r="G23" s="3"/>
    </row>
    <row r="24" spans="2:7" ht="12.6" customHeight="1" x14ac:dyDescent="0.15">
      <c r="B24" s="6" t="s">
        <v>94</v>
      </c>
      <c r="C24" s="4" t="s">
        <v>97</v>
      </c>
      <c r="D24" s="2" t="s">
        <v>4</v>
      </c>
      <c r="E24" s="15">
        <v>2806</v>
      </c>
      <c r="F24" s="19">
        <v>2806</v>
      </c>
      <c r="G24" s="3"/>
    </row>
    <row r="25" spans="2:7" ht="12.6" customHeight="1" x14ac:dyDescent="0.15">
      <c r="B25" s="6" t="s">
        <v>73</v>
      </c>
      <c r="C25" s="4" t="s">
        <v>66</v>
      </c>
      <c r="D25" s="2" t="s">
        <v>0</v>
      </c>
      <c r="E25" s="15">
        <v>9.4</v>
      </c>
      <c r="F25" s="18">
        <f>E25*100</f>
        <v>940</v>
      </c>
      <c r="G25" s="3"/>
    </row>
    <row r="26" spans="2:7" ht="12.6" customHeight="1" x14ac:dyDescent="0.15">
      <c r="B26" s="6" t="s">
        <v>86</v>
      </c>
      <c r="C26" s="4" t="s">
        <v>70</v>
      </c>
      <c r="D26" s="2" t="s">
        <v>0</v>
      </c>
      <c r="E26" s="15">
        <v>33.799999999999997</v>
      </c>
      <c r="F26" s="18">
        <f>E26*100</f>
        <v>3379.9999999999995</v>
      </c>
      <c r="G26" s="3"/>
    </row>
    <row r="27" spans="2:7" ht="12.6" customHeight="1" x14ac:dyDescent="0.15">
      <c r="B27" s="6" t="s">
        <v>86</v>
      </c>
      <c r="C27" s="4" t="s">
        <v>69</v>
      </c>
      <c r="D27" s="2" t="s">
        <v>0</v>
      </c>
      <c r="E27" s="15">
        <v>10.1</v>
      </c>
      <c r="F27" s="18">
        <f>E27*100</f>
        <v>1010</v>
      </c>
      <c r="G27" s="3"/>
    </row>
    <row r="28" spans="2:7" ht="12.6" customHeight="1" x14ac:dyDescent="0.15">
      <c r="B28" s="6" t="s">
        <v>86</v>
      </c>
      <c r="C28" s="4" t="s">
        <v>64</v>
      </c>
      <c r="D28" s="2" t="s">
        <v>0</v>
      </c>
      <c r="E28" s="15">
        <v>34.299999999999997</v>
      </c>
      <c r="F28" s="18">
        <f>E28*100</f>
        <v>3429.9999999999995</v>
      </c>
      <c r="G28" s="3"/>
    </row>
    <row r="29" spans="2:7" ht="12.6" customHeight="1" x14ac:dyDescent="0.15">
      <c r="B29" s="6" t="s">
        <v>86</v>
      </c>
      <c r="C29" s="4" t="s">
        <v>111</v>
      </c>
      <c r="D29" s="2" t="s">
        <v>0</v>
      </c>
      <c r="E29" s="15">
        <v>86.9</v>
      </c>
      <c r="F29" s="18">
        <f>E29*100</f>
        <v>8690</v>
      </c>
      <c r="G29" s="3"/>
    </row>
    <row r="30" spans="2:7" ht="12.6" customHeight="1" x14ac:dyDescent="0.15">
      <c r="B30" s="6" t="s">
        <v>86</v>
      </c>
      <c r="C30" s="4" t="s">
        <v>112</v>
      </c>
      <c r="D30" s="2" t="s">
        <v>0</v>
      </c>
      <c r="E30" s="11">
        <v>5.7</v>
      </c>
      <c r="F30" s="8">
        <f>E30*500</f>
        <v>2850</v>
      </c>
      <c r="G30" s="3"/>
    </row>
    <row r="31" spans="2:7" ht="12.6" customHeight="1" x14ac:dyDescent="0.15">
      <c r="B31" s="6" t="s">
        <v>86</v>
      </c>
      <c r="C31" s="4" t="s">
        <v>113</v>
      </c>
      <c r="D31" s="2" t="s">
        <v>0</v>
      </c>
      <c r="E31" s="11">
        <v>9.8000000000000007</v>
      </c>
      <c r="F31" s="8">
        <f>E31*100</f>
        <v>980.00000000000011</v>
      </c>
      <c r="G31" s="3"/>
    </row>
    <row r="32" spans="2:7" ht="12.6" customHeight="1" x14ac:dyDescent="0.15">
      <c r="B32" s="6" t="s">
        <v>86</v>
      </c>
      <c r="C32" s="4" t="s">
        <v>114</v>
      </c>
      <c r="D32" s="2" t="s">
        <v>0</v>
      </c>
      <c r="E32" s="15">
        <v>24.8</v>
      </c>
      <c r="F32" s="18">
        <f>E32*100</f>
        <v>2480</v>
      </c>
      <c r="G32" s="3"/>
    </row>
    <row r="33" spans="2:7" ht="12.6" customHeight="1" x14ac:dyDescent="0.15">
      <c r="B33" s="6" t="s">
        <v>86</v>
      </c>
      <c r="C33" s="4" t="s">
        <v>115</v>
      </c>
      <c r="D33" s="2" t="s">
        <v>0</v>
      </c>
      <c r="E33" s="11">
        <v>9.8000000000000007</v>
      </c>
      <c r="F33" s="8">
        <f>E33*100</f>
        <v>980.00000000000011</v>
      </c>
      <c r="G33" s="3"/>
    </row>
    <row r="34" spans="2:7" ht="12.6" customHeight="1" x14ac:dyDescent="0.15">
      <c r="B34" s="6" t="s">
        <v>77</v>
      </c>
      <c r="C34" s="4" t="s">
        <v>49</v>
      </c>
      <c r="D34" s="2" t="s">
        <v>0</v>
      </c>
      <c r="E34" s="11">
        <v>5.7</v>
      </c>
      <c r="F34" s="8">
        <f>E34*630</f>
        <v>3591</v>
      </c>
      <c r="G34" s="3"/>
    </row>
    <row r="35" spans="2:7" ht="12.6" customHeight="1" x14ac:dyDescent="0.15">
      <c r="B35" s="6" t="s">
        <v>77</v>
      </c>
      <c r="C35" s="4" t="s">
        <v>116</v>
      </c>
      <c r="D35" s="2" t="s">
        <v>0</v>
      </c>
      <c r="E35" s="15">
        <v>6.1</v>
      </c>
      <c r="F35" s="18">
        <f>E35*100</f>
        <v>610</v>
      </c>
      <c r="G35" s="3"/>
    </row>
    <row r="36" spans="2:7" ht="12.6" customHeight="1" x14ac:dyDescent="0.15">
      <c r="B36" s="6" t="s">
        <v>77</v>
      </c>
      <c r="C36" s="4" t="s">
        <v>46</v>
      </c>
      <c r="D36" s="2" t="s">
        <v>0</v>
      </c>
      <c r="E36" s="11">
        <v>5.7</v>
      </c>
      <c r="F36" s="8">
        <f>E36*100</f>
        <v>570</v>
      </c>
      <c r="G36" s="3"/>
    </row>
    <row r="37" spans="2:7" ht="12.6" customHeight="1" x14ac:dyDescent="0.15">
      <c r="B37" s="6" t="s">
        <v>77</v>
      </c>
      <c r="C37" s="4" t="s">
        <v>35</v>
      </c>
      <c r="D37" s="2" t="s">
        <v>1</v>
      </c>
      <c r="E37" s="11">
        <v>6.3</v>
      </c>
      <c r="F37" s="8">
        <f>E37*500</f>
        <v>3150</v>
      </c>
      <c r="G37" s="3"/>
    </row>
    <row r="38" spans="2:7" ht="12.6" customHeight="1" x14ac:dyDescent="0.15">
      <c r="B38" s="6" t="s">
        <v>77</v>
      </c>
      <c r="C38" s="4" t="s">
        <v>117</v>
      </c>
      <c r="D38" s="2" t="s">
        <v>5</v>
      </c>
      <c r="E38" s="15">
        <v>36</v>
      </c>
      <c r="F38" s="18">
        <f t="shared" ref="F38:F45" si="1">E38*100</f>
        <v>3600</v>
      </c>
      <c r="G38" s="3"/>
    </row>
    <row r="39" spans="2:7" ht="12.6" customHeight="1" x14ac:dyDescent="0.15">
      <c r="B39" s="6" t="s">
        <v>77</v>
      </c>
      <c r="C39" s="4" t="s">
        <v>61</v>
      </c>
      <c r="D39" s="2" t="s">
        <v>0</v>
      </c>
      <c r="E39" s="15">
        <v>18.899999999999999</v>
      </c>
      <c r="F39" s="18">
        <f t="shared" si="1"/>
        <v>1889.9999999999998</v>
      </c>
      <c r="G39" s="3"/>
    </row>
    <row r="40" spans="2:7" ht="12.6" customHeight="1" x14ac:dyDescent="0.15">
      <c r="B40" s="6" t="s">
        <v>77</v>
      </c>
      <c r="C40" s="4" t="s">
        <v>118</v>
      </c>
      <c r="D40" s="2" t="s">
        <v>0</v>
      </c>
      <c r="E40" s="15">
        <v>13.5</v>
      </c>
      <c r="F40" s="18">
        <f t="shared" si="1"/>
        <v>1350</v>
      </c>
      <c r="G40" s="3"/>
    </row>
    <row r="41" spans="2:7" ht="12.6" customHeight="1" x14ac:dyDescent="0.15">
      <c r="B41" s="6" t="s">
        <v>77</v>
      </c>
      <c r="C41" s="4" t="s">
        <v>53</v>
      </c>
      <c r="D41" s="2" t="s">
        <v>0</v>
      </c>
      <c r="E41" s="15">
        <v>52.3</v>
      </c>
      <c r="F41" s="18">
        <f t="shared" si="1"/>
        <v>5230</v>
      </c>
      <c r="G41" s="3"/>
    </row>
    <row r="42" spans="2:7" ht="12.6" customHeight="1" x14ac:dyDescent="0.15">
      <c r="B42" s="6" t="s">
        <v>77</v>
      </c>
      <c r="C42" s="4" t="s">
        <v>51</v>
      </c>
      <c r="D42" s="2" t="s">
        <v>0</v>
      </c>
      <c r="E42" s="15">
        <v>12.5</v>
      </c>
      <c r="F42" s="18">
        <f t="shared" si="1"/>
        <v>1250</v>
      </c>
      <c r="G42" s="3"/>
    </row>
    <row r="43" spans="2:7" ht="12.6" customHeight="1" x14ac:dyDescent="0.15">
      <c r="B43" s="6" t="s">
        <v>77</v>
      </c>
      <c r="C43" s="4" t="s">
        <v>119</v>
      </c>
      <c r="D43" s="2" t="s">
        <v>0</v>
      </c>
      <c r="E43" s="15">
        <v>10.7</v>
      </c>
      <c r="F43" s="18">
        <f t="shared" si="1"/>
        <v>1070</v>
      </c>
      <c r="G43" s="3"/>
    </row>
    <row r="44" spans="2:7" ht="12.6" customHeight="1" x14ac:dyDescent="0.15">
      <c r="B44" s="6" t="s">
        <v>89</v>
      </c>
      <c r="C44" s="4" t="s">
        <v>120</v>
      </c>
      <c r="D44" s="2" t="s">
        <v>1</v>
      </c>
      <c r="E44" s="15">
        <v>21.4</v>
      </c>
      <c r="F44" s="18">
        <f t="shared" si="1"/>
        <v>2140</v>
      </c>
      <c r="G44" s="3"/>
    </row>
    <row r="45" spans="2:7" ht="12.6" customHeight="1" x14ac:dyDescent="0.15">
      <c r="B45" s="6" t="s">
        <v>89</v>
      </c>
      <c r="C45" s="4" t="s">
        <v>121</v>
      </c>
      <c r="D45" s="2" t="s">
        <v>1</v>
      </c>
      <c r="E45" s="15">
        <v>8.9</v>
      </c>
      <c r="F45" s="18">
        <f t="shared" si="1"/>
        <v>890</v>
      </c>
      <c r="G45" s="3"/>
    </row>
    <row r="46" spans="2:7" ht="12.6" customHeight="1" x14ac:dyDescent="0.15">
      <c r="B46" s="6" t="s">
        <v>92</v>
      </c>
      <c r="C46" s="4" t="s">
        <v>30</v>
      </c>
      <c r="D46" s="2" t="s">
        <v>14</v>
      </c>
      <c r="E46" s="11">
        <v>19.7</v>
      </c>
      <c r="F46" s="8">
        <f>E46*50</f>
        <v>985</v>
      </c>
      <c r="G46" s="3"/>
    </row>
    <row r="47" spans="2:7" ht="12.6" customHeight="1" x14ac:dyDescent="0.15">
      <c r="B47" s="6" t="s">
        <v>90</v>
      </c>
      <c r="C47" s="4" t="s">
        <v>122</v>
      </c>
      <c r="D47" s="2" t="s">
        <v>1</v>
      </c>
      <c r="E47" s="15">
        <v>63.8</v>
      </c>
      <c r="F47" s="18">
        <f>E47*100</f>
        <v>6380</v>
      </c>
      <c r="G47" s="3"/>
    </row>
    <row r="48" spans="2:7" ht="12.6" customHeight="1" x14ac:dyDescent="0.15">
      <c r="B48" s="6" t="s">
        <v>90</v>
      </c>
      <c r="C48" s="4" t="s">
        <v>44</v>
      </c>
      <c r="D48" s="2" t="s">
        <v>1</v>
      </c>
      <c r="E48" s="15">
        <v>124.4</v>
      </c>
      <c r="F48" s="18">
        <f>E48*100</f>
        <v>12440</v>
      </c>
      <c r="G48" s="3"/>
    </row>
    <row r="49" spans="2:11" ht="12.6" customHeight="1" x14ac:dyDescent="0.15">
      <c r="B49" s="6" t="s">
        <v>98</v>
      </c>
      <c r="C49" s="4" t="s">
        <v>123</v>
      </c>
      <c r="D49" s="2" t="s">
        <v>100</v>
      </c>
      <c r="E49" s="15">
        <v>181.3</v>
      </c>
      <c r="F49" s="18">
        <f>E49*30</f>
        <v>5439</v>
      </c>
      <c r="G49" s="3"/>
    </row>
    <row r="50" spans="2:11" ht="12.6" customHeight="1" x14ac:dyDescent="0.15">
      <c r="B50" s="6" t="s">
        <v>78</v>
      </c>
      <c r="C50" s="4" t="s">
        <v>124</v>
      </c>
      <c r="D50" s="2" t="s">
        <v>0</v>
      </c>
      <c r="E50" s="11">
        <v>9.8000000000000007</v>
      </c>
      <c r="F50" s="8">
        <f>E50*100</f>
        <v>980.00000000000011</v>
      </c>
      <c r="G50" s="3"/>
    </row>
    <row r="51" spans="2:11" ht="12.6" customHeight="1" x14ac:dyDescent="0.15">
      <c r="B51" s="6" t="s">
        <v>79</v>
      </c>
      <c r="C51" s="4" t="s">
        <v>34</v>
      </c>
      <c r="D51" s="2" t="s">
        <v>0</v>
      </c>
      <c r="E51" s="11">
        <v>6.4</v>
      </c>
      <c r="F51" s="8">
        <f>E51*100</f>
        <v>640</v>
      </c>
      <c r="G51" s="3"/>
    </row>
    <row r="52" spans="2:11" ht="12.6" customHeight="1" x14ac:dyDescent="0.15">
      <c r="B52" s="6" t="s">
        <v>79</v>
      </c>
      <c r="C52" s="4" t="s">
        <v>125</v>
      </c>
      <c r="D52" s="2" t="s">
        <v>0</v>
      </c>
      <c r="E52" s="11">
        <v>9.1999999999999993</v>
      </c>
      <c r="F52" s="8">
        <f>E52*100</f>
        <v>919.99999999999989</v>
      </c>
      <c r="G52" s="3"/>
    </row>
    <row r="53" spans="2:11" ht="12.6" customHeight="1" x14ac:dyDescent="0.15">
      <c r="B53" s="6" t="s">
        <v>79</v>
      </c>
      <c r="C53" s="4" t="s">
        <v>126</v>
      </c>
      <c r="D53" s="2" t="s">
        <v>0</v>
      </c>
      <c r="E53" s="15">
        <v>30.9</v>
      </c>
      <c r="F53" s="16">
        <f>E53*100</f>
        <v>3090</v>
      </c>
      <c r="G53" s="3"/>
      <c r="K53" s="17"/>
    </row>
    <row r="54" spans="2:11" ht="12.6" customHeight="1" x14ac:dyDescent="0.15">
      <c r="B54" s="6" t="s">
        <v>88</v>
      </c>
      <c r="C54" s="4" t="s">
        <v>36</v>
      </c>
      <c r="D54" s="2" t="s">
        <v>0</v>
      </c>
      <c r="E54" s="11">
        <v>8.6999999999999993</v>
      </c>
      <c r="F54" s="8">
        <f>E54*100</f>
        <v>869.99999999999989</v>
      </c>
      <c r="G54" s="3"/>
    </row>
    <row r="55" spans="2:11" ht="12.6" customHeight="1" x14ac:dyDescent="0.15">
      <c r="B55" s="6" t="s">
        <v>82</v>
      </c>
      <c r="C55" s="4" t="s">
        <v>25</v>
      </c>
      <c r="D55" s="2" t="s">
        <v>1</v>
      </c>
      <c r="E55" s="15">
        <v>5.6</v>
      </c>
      <c r="F55" s="16">
        <f>E55*25*10</f>
        <v>1400</v>
      </c>
      <c r="G55" s="3"/>
    </row>
    <row r="56" spans="2:11" ht="12.6" customHeight="1" x14ac:dyDescent="0.15">
      <c r="B56" s="6" t="s">
        <v>82</v>
      </c>
      <c r="C56" s="4" t="s">
        <v>18</v>
      </c>
      <c r="D56" s="2" t="s">
        <v>6</v>
      </c>
      <c r="E56" s="15">
        <v>28.1</v>
      </c>
      <c r="F56" s="16">
        <f>E56*70</f>
        <v>1967</v>
      </c>
      <c r="G56" s="3"/>
    </row>
    <row r="57" spans="2:11" ht="12.6" customHeight="1" x14ac:dyDescent="0.15">
      <c r="B57" s="6" t="s">
        <v>82</v>
      </c>
      <c r="C57" s="4" t="s">
        <v>17</v>
      </c>
      <c r="D57" s="2" t="s">
        <v>6</v>
      </c>
      <c r="E57" s="15">
        <v>28.1</v>
      </c>
      <c r="F57" s="16">
        <f>E57*70</f>
        <v>1967</v>
      </c>
      <c r="G57" s="3"/>
    </row>
    <row r="58" spans="2:11" ht="12.6" customHeight="1" x14ac:dyDescent="0.15">
      <c r="B58" s="6" t="s">
        <v>85</v>
      </c>
      <c r="C58" s="4" t="s">
        <v>127</v>
      </c>
      <c r="D58" s="2" t="s">
        <v>0</v>
      </c>
      <c r="E58" s="15">
        <v>14.1</v>
      </c>
      <c r="F58" s="16">
        <f>E58*100</f>
        <v>1410</v>
      </c>
      <c r="G58" s="3"/>
    </row>
    <row r="59" spans="2:11" ht="12.6" customHeight="1" x14ac:dyDescent="0.15">
      <c r="B59" s="6" t="s">
        <v>85</v>
      </c>
      <c r="C59" s="4" t="s">
        <v>128</v>
      </c>
      <c r="D59" s="2" t="s">
        <v>0</v>
      </c>
      <c r="E59" s="15">
        <v>122.8</v>
      </c>
      <c r="F59" s="16">
        <f>E59*100</f>
        <v>12280</v>
      </c>
      <c r="G59" s="3"/>
    </row>
    <row r="60" spans="2:11" ht="12.6" customHeight="1" x14ac:dyDescent="0.15">
      <c r="B60" s="6" t="s">
        <v>85</v>
      </c>
      <c r="C60" s="4" t="s">
        <v>37</v>
      </c>
      <c r="D60" s="2" t="s">
        <v>0</v>
      </c>
      <c r="E60" s="11">
        <v>10.1</v>
      </c>
      <c r="F60" s="8">
        <f>E60*100</f>
        <v>1010</v>
      </c>
      <c r="G60" s="3"/>
    </row>
    <row r="61" spans="2:11" ht="12.6" customHeight="1" x14ac:dyDescent="0.15">
      <c r="B61" s="6" t="s">
        <v>81</v>
      </c>
      <c r="C61" s="4" t="s">
        <v>26</v>
      </c>
      <c r="D61" s="2" t="s">
        <v>1</v>
      </c>
      <c r="E61" s="15">
        <v>20.9</v>
      </c>
      <c r="F61" s="16">
        <f>E61*25*10</f>
        <v>5225</v>
      </c>
      <c r="G61" s="3"/>
    </row>
    <row r="62" spans="2:11" ht="12.6" customHeight="1" x14ac:dyDescent="0.15">
      <c r="B62" s="6" t="s">
        <v>81</v>
      </c>
      <c r="C62" s="4" t="s">
        <v>24</v>
      </c>
      <c r="D62" s="2" t="s">
        <v>1</v>
      </c>
      <c r="E62" s="15">
        <v>15.6</v>
      </c>
      <c r="F62" s="16">
        <f>E62*5*10</f>
        <v>780</v>
      </c>
      <c r="G62" s="3"/>
    </row>
    <row r="63" spans="2:11" ht="12.6" customHeight="1" x14ac:dyDescent="0.15">
      <c r="B63" s="6" t="s">
        <v>81</v>
      </c>
      <c r="C63" s="4" t="s">
        <v>20</v>
      </c>
      <c r="D63" s="2" t="s">
        <v>1</v>
      </c>
      <c r="E63" s="15">
        <v>14.7</v>
      </c>
      <c r="F63" s="16">
        <f>E63*5*10</f>
        <v>735</v>
      </c>
      <c r="G63" s="3"/>
    </row>
    <row r="64" spans="2:11" ht="12.6" customHeight="1" x14ac:dyDescent="0.15">
      <c r="B64" s="6" t="s">
        <v>81</v>
      </c>
      <c r="C64" s="4" t="s">
        <v>129</v>
      </c>
      <c r="D64" s="2" t="s">
        <v>1</v>
      </c>
      <c r="E64" s="11">
        <v>27.7</v>
      </c>
      <c r="F64" s="8">
        <f>E64*5*10</f>
        <v>1385</v>
      </c>
      <c r="G64" s="3"/>
    </row>
    <row r="65" spans="2:7" ht="12.6" customHeight="1" x14ac:dyDescent="0.15">
      <c r="B65" s="6" t="s">
        <v>81</v>
      </c>
      <c r="C65" s="4" t="s">
        <v>107</v>
      </c>
      <c r="D65" s="2" t="s">
        <v>1</v>
      </c>
      <c r="E65" s="10">
        <v>11</v>
      </c>
      <c r="F65" s="8">
        <f>E65*10*10</f>
        <v>1100</v>
      </c>
      <c r="G65" s="3"/>
    </row>
    <row r="66" spans="2:7" ht="12.6" customHeight="1" x14ac:dyDescent="0.15">
      <c r="B66" s="6"/>
      <c r="C66" s="4" t="s">
        <v>12</v>
      </c>
      <c r="D66" s="2"/>
      <c r="E66" s="10"/>
      <c r="F66" s="16">
        <f>SUM(F3:F65)</f>
        <v>189297</v>
      </c>
      <c r="G66" s="3"/>
    </row>
  </sheetData>
  <mergeCells count="1">
    <mergeCell ref="B1:G1"/>
  </mergeCells>
  <phoneticPr fontId="1"/>
  <pageMargins left="0.23622047244094491" right="0.23622047244094491" top="0.74803149606299213" bottom="0.74803149606299213" header="0.31496062992125984" footer="0.31496062992125984"/>
  <pageSetup paperSize="9" scale="94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65"/>
  <sheetViews>
    <sheetView topLeftCell="A43" workbookViewId="0">
      <selection activeCell="F62" sqref="F62"/>
    </sheetView>
  </sheetViews>
  <sheetFormatPr defaultRowHeight="13.5" x14ac:dyDescent="0.15"/>
  <cols>
    <col min="2" max="2" width="11.375" style="5" customWidth="1"/>
    <col min="3" max="3" width="46.625" style="5" customWidth="1"/>
    <col min="5" max="5" width="11.875" customWidth="1"/>
    <col min="6" max="6" width="11" style="9" bestFit="1" customWidth="1"/>
  </cols>
  <sheetData>
    <row r="1" spans="2:7" ht="27.75" customHeight="1" x14ac:dyDescent="0.15">
      <c r="C1" s="13" t="s">
        <v>106</v>
      </c>
      <c r="D1" s="14"/>
      <c r="E1" s="14"/>
      <c r="F1" s="14"/>
      <c r="G1" s="1"/>
    </row>
    <row r="2" spans="2:7" ht="17.25" customHeight="1" x14ac:dyDescent="0.15">
      <c r="B2" s="6"/>
      <c r="C2" s="4" t="s">
        <v>9</v>
      </c>
      <c r="D2" s="2" t="s">
        <v>10</v>
      </c>
      <c r="E2" s="2" t="s">
        <v>104</v>
      </c>
      <c r="F2" s="7" t="s">
        <v>11</v>
      </c>
      <c r="G2" s="3" t="s">
        <v>93</v>
      </c>
    </row>
    <row r="3" spans="2:7" ht="12.6" customHeight="1" x14ac:dyDescent="0.15">
      <c r="B3" s="6" t="s">
        <v>75</v>
      </c>
      <c r="C3" s="4" t="s">
        <v>22</v>
      </c>
      <c r="D3" s="2" t="s">
        <v>4</v>
      </c>
      <c r="E3" s="10">
        <v>1470</v>
      </c>
      <c r="F3" s="8">
        <f>+E3*2</f>
        <v>2940</v>
      </c>
      <c r="G3" s="3"/>
    </row>
    <row r="4" spans="2:7" ht="12.6" customHeight="1" x14ac:dyDescent="0.15">
      <c r="B4" s="6" t="s">
        <v>75</v>
      </c>
      <c r="C4" s="4" t="s">
        <v>23</v>
      </c>
      <c r="D4" s="2" t="s">
        <v>4</v>
      </c>
      <c r="E4" s="10">
        <v>1936</v>
      </c>
      <c r="F4" s="8">
        <f>+E4*2</f>
        <v>3872</v>
      </c>
      <c r="G4" s="3"/>
    </row>
    <row r="5" spans="2:7" ht="12.6" customHeight="1" x14ac:dyDescent="0.15">
      <c r="B5" s="6" t="s">
        <v>75</v>
      </c>
      <c r="C5" s="4" t="s">
        <v>15</v>
      </c>
      <c r="D5" s="2" t="s">
        <v>16</v>
      </c>
      <c r="E5" s="10">
        <v>17</v>
      </c>
      <c r="F5" s="8">
        <f>+E5*70</f>
        <v>1190</v>
      </c>
      <c r="G5" s="3"/>
    </row>
    <row r="6" spans="2:7" ht="12.6" customHeight="1" x14ac:dyDescent="0.15">
      <c r="B6" s="6" t="s">
        <v>84</v>
      </c>
      <c r="C6" s="4" t="s">
        <v>71</v>
      </c>
      <c r="D6" s="2" t="s">
        <v>1</v>
      </c>
      <c r="E6" s="10">
        <v>6.4</v>
      </c>
      <c r="F6" s="8">
        <f>+E6*100</f>
        <v>640</v>
      </c>
      <c r="G6" s="3"/>
    </row>
    <row r="7" spans="2:7" ht="12.6" customHeight="1" x14ac:dyDescent="0.15">
      <c r="B7" s="6" t="s">
        <v>84</v>
      </c>
      <c r="C7" s="4" t="s">
        <v>38</v>
      </c>
      <c r="D7" s="2" t="s">
        <v>0</v>
      </c>
      <c r="E7" s="10">
        <v>13.6</v>
      </c>
      <c r="F7" s="8">
        <f>+E7*100</f>
        <v>1360</v>
      </c>
      <c r="G7" s="3"/>
    </row>
    <row r="8" spans="2:7" ht="12.6" customHeight="1" x14ac:dyDescent="0.15">
      <c r="B8" s="6" t="s">
        <v>84</v>
      </c>
      <c r="C8" s="4" t="s">
        <v>68</v>
      </c>
      <c r="D8" s="2" t="s">
        <v>0</v>
      </c>
      <c r="E8" s="10">
        <v>5.6</v>
      </c>
      <c r="F8" s="8">
        <f>+E8*100</f>
        <v>560</v>
      </c>
      <c r="G8" s="3"/>
    </row>
    <row r="9" spans="2:7" ht="12.6" customHeight="1" x14ac:dyDescent="0.15">
      <c r="B9" s="6" t="s">
        <v>83</v>
      </c>
      <c r="C9" s="4" t="s">
        <v>29</v>
      </c>
      <c r="D9" s="2" t="s">
        <v>3</v>
      </c>
      <c r="E9" s="10">
        <v>100.8</v>
      </c>
      <c r="F9" s="8">
        <f>+E9*10*5</f>
        <v>5040</v>
      </c>
      <c r="G9" s="3"/>
    </row>
    <row r="10" spans="2:7" ht="12.6" customHeight="1" x14ac:dyDescent="0.15">
      <c r="B10" s="6" t="s">
        <v>83</v>
      </c>
      <c r="C10" s="4" t="s">
        <v>28</v>
      </c>
      <c r="D10" s="2" t="s">
        <v>3</v>
      </c>
      <c r="E10" s="10">
        <v>185</v>
      </c>
      <c r="F10" s="8">
        <f>+E10*10*5</f>
        <v>9250</v>
      </c>
      <c r="G10" s="3"/>
    </row>
    <row r="11" spans="2:7" ht="12.6" customHeight="1" x14ac:dyDescent="0.15">
      <c r="B11" s="6" t="s">
        <v>83</v>
      </c>
      <c r="C11" s="4" t="s">
        <v>27</v>
      </c>
      <c r="D11" s="2" t="s">
        <v>2</v>
      </c>
      <c r="E11" s="10">
        <v>366.6</v>
      </c>
      <c r="F11" s="8">
        <f>+E11*10</f>
        <v>3666</v>
      </c>
      <c r="G11" s="3"/>
    </row>
    <row r="12" spans="2:7" ht="12.6" customHeight="1" x14ac:dyDescent="0.15">
      <c r="B12" s="6" t="s">
        <v>76</v>
      </c>
      <c r="C12" s="4" t="s">
        <v>21</v>
      </c>
      <c r="D12" s="2" t="s">
        <v>4</v>
      </c>
      <c r="E12" s="10">
        <v>844.5</v>
      </c>
      <c r="F12" s="8">
        <f>+E12*10</f>
        <v>8445</v>
      </c>
      <c r="G12" s="3"/>
    </row>
    <row r="13" spans="2:7" ht="12.6" customHeight="1" x14ac:dyDescent="0.15">
      <c r="B13" s="6" t="s">
        <v>74</v>
      </c>
      <c r="C13" s="4" t="s">
        <v>41</v>
      </c>
      <c r="D13" s="2" t="s">
        <v>0</v>
      </c>
      <c r="E13" s="10">
        <v>14.5</v>
      </c>
      <c r="F13" s="8">
        <f>+E13*100</f>
        <v>1450</v>
      </c>
      <c r="G13" s="3"/>
    </row>
    <row r="14" spans="2:7" ht="12.6" customHeight="1" x14ac:dyDescent="0.15">
      <c r="B14" s="6" t="s">
        <v>80</v>
      </c>
      <c r="C14" s="4" t="s">
        <v>59</v>
      </c>
      <c r="D14" s="2" t="s">
        <v>0</v>
      </c>
      <c r="E14" s="10">
        <v>7.1</v>
      </c>
      <c r="F14" s="8">
        <f>+E14*100</f>
        <v>710</v>
      </c>
      <c r="G14" s="3"/>
    </row>
    <row r="15" spans="2:7" ht="12.6" customHeight="1" x14ac:dyDescent="0.15">
      <c r="B15" s="6" t="s">
        <v>80</v>
      </c>
      <c r="C15" s="4" t="s">
        <v>32</v>
      </c>
      <c r="D15" s="2" t="s">
        <v>0</v>
      </c>
      <c r="E15" s="10">
        <v>14.5</v>
      </c>
      <c r="F15" s="8">
        <f>+E15*100</f>
        <v>1450</v>
      </c>
      <c r="G15" s="3"/>
    </row>
    <row r="16" spans="2:7" ht="12.6" customHeight="1" x14ac:dyDescent="0.15">
      <c r="B16" s="6" t="s">
        <v>87</v>
      </c>
      <c r="C16" s="4" t="s">
        <v>63</v>
      </c>
      <c r="D16" s="2" t="s">
        <v>0</v>
      </c>
      <c r="E16" s="10">
        <v>57.4</v>
      </c>
      <c r="F16" s="8">
        <f>+E16*100</f>
        <v>5740</v>
      </c>
      <c r="G16" s="3"/>
    </row>
    <row r="17" spans="2:7" ht="12.6" customHeight="1" x14ac:dyDescent="0.15">
      <c r="B17" s="6" t="s">
        <v>87</v>
      </c>
      <c r="C17" s="4" t="s">
        <v>54</v>
      </c>
      <c r="D17" s="2" t="s">
        <v>0</v>
      </c>
      <c r="E17" s="10">
        <v>9.3000000000000007</v>
      </c>
      <c r="F17" s="8">
        <f>+E17*100</f>
        <v>930.00000000000011</v>
      </c>
      <c r="G17" s="3"/>
    </row>
    <row r="18" spans="2:7" ht="12.6" customHeight="1" x14ac:dyDescent="0.15">
      <c r="B18" s="6" t="s">
        <v>87</v>
      </c>
      <c r="C18" s="4" t="s">
        <v>8</v>
      </c>
      <c r="D18" s="2" t="s">
        <v>0</v>
      </c>
      <c r="E18" s="10">
        <v>41.4</v>
      </c>
      <c r="F18" s="8">
        <f t="shared" ref="F18" si="0">+E18*100</f>
        <v>4140</v>
      </c>
      <c r="G18" s="3"/>
    </row>
    <row r="19" spans="2:7" ht="12.6" customHeight="1" x14ac:dyDescent="0.15">
      <c r="B19" s="6" t="s">
        <v>72</v>
      </c>
      <c r="C19" s="4" t="s">
        <v>58</v>
      </c>
      <c r="D19" s="2" t="s">
        <v>0</v>
      </c>
      <c r="E19" s="10">
        <v>381.6</v>
      </c>
      <c r="F19" s="8">
        <f>+E19*50</f>
        <v>19080</v>
      </c>
      <c r="G19" s="3"/>
    </row>
    <row r="20" spans="2:7" ht="12.6" customHeight="1" x14ac:dyDescent="0.15">
      <c r="B20" s="6" t="s">
        <v>72</v>
      </c>
      <c r="C20" s="4" t="s">
        <v>57</v>
      </c>
      <c r="D20" s="2" t="s">
        <v>0</v>
      </c>
      <c r="E20" s="10">
        <v>67.900000000000006</v>
      </c>
      <c r="F20" s="8">
        <f>+E20*100</f>
        <v>6790.0000000000009</v>
      </c>
      <c r="G20" s="3"/>
    </row>
    <row r="21" spans="2:7" ht="12.6" customHeight="1" x14ac:dyDescent="0.15">
      <c r="B21" s="6" t="s">
        <v>72</v>
      </c>
      <c r="C21" s="4" t="s">
        <v>56</v>
      </c>
      <c r="D21" s="2" t="s">
        <v>5</v>
      </c>
      <c r="E21" s="10">
        <v>11.3</v>
      </c>
      <c r="F21" s="8">
        <f>+E21*100</f>
        <v>1130</v>
      </c>
      <c r="G21" s="3"/>
    </row>
    <row r="22" spans="2:7" ht="12.6" customHeight="1" x14ac:dyDescent="0.15">
      <c r="B22" s="6" t="s">
        <v>72</v>
      </c>
      <c r="C22" s="4" t="s">
        <v>43</v>
      </c>
      <c r="D22" s="2" t="s">
        <v>0</v>
      </c>
      <c r="E22" s="10">
        <v>46.4</v>
      </c>
      <c r="F22" s="8">
        <f>+E22*100</f>
        <v>4640</v>
      </c>
      <c r="G22" s="3"/>
    </row>
    <row r="23" spans="2:7" ht="12.6" customHeight="1" x14ac:dyDescent="0.15">
      <c r="B23" s="6" t="s">
        <v>94</v>
      </c>
      <c r="C23" s="4" t="s">
        <v>95</v>
      </c>
      <c r="D23" s="2" t="s">
        <v>96</v>
      </c>
      <c r="E23" s="10">
        <v>272</v>
      </c>
      <c r="F23" s="8">
        <f>+E23*10</f>
        <v>2720</v>
      </c>
      <c r="G23" s="3"/>
    </row>
    <row r="24" spans="2:7" ht="12.6" customHeight="1" x14ac:dyDescent="0.15">
      <c r="B24" s="6" t="s">
        <v>94</v>
      </c>
      <c r="C24" s="4" t="s">
        <v>97</v>
      </c>
      <c r="D24" s="2" t="s">
        <v>4</v>
      </c>
      <c r="E24" s="10">
        <v>2942</v>
      </c>
      <c r="F24" s="8">
        <f>+E24*1</f>
        <v>2942</v>
      </c>
      <c r="G24" s="3"/>
    </row>
    <row r="25" spans="2:7" ht="12.6" customHeight="1" x14ac:dyDescent="0.15">
      <c r="B25" s="6" t="s">
        <v>73</v>
      </c>
      <c r="C25" s="4" t="s">
        <v>66</v>
      </c>
      <c r="D25" s="2" t="s">
        <v>0</v>
      </c>
      <c r="E25" s="10">
        <v>10.199999999999999</v>
      </c>
      <c r="F25" s="8">
        <f>+E25*100</f>
        <v>1019.9999999999999</v>
      </c>
      <c r="G25" s="3"/>
    </row>
    <row r="26" spans="2:7" ht="12.6" customHeight="1" x14ac:dyDescent="0.15">
      <c r="B26" s="6" t="s">
        <v>86</v>
      </c>
      <c r="C26" s="4" t="s">
        <v>70</v>
      </c>
      <c r="D26" s="2" t="s">
        <v>0</v>
      </c>
      <c r="E26" s="10">
        <v>48.3</v>
      </c>
      <c r="F26" s="8">
        <f>+E26*100</f>
        <v>4830</v>
      </c>
      <c r="G26" s="3"/>
    </row>
    <row r="27" spans="2:7" ht="12.6" customHeight="1" x14ac:dyDescent="0.15">
      <c r="B27" s="6" t="s">
        <v>86</v>
      </c>
      <c r="C27" s="4" t="s">
        <v>69</v>
      </c>
      <c r="D27" s="2" t="s">
        <v>0</v>
      </c>
      <c r="E27" s="10">
        <v>13.5</v>
      </c>
      <c r="F27" s="8">
        <f>+E27*100</f>
        <v>1350</v>
      </c>
      <c r="G27" s="3"/>
    </row>
    <row r="28" spans="2:7" ht="12.6" customHeight="1" x14ac:dyDescent="0.15">
      <c r="B28" s="6" t="s">
        <v>86</v>
      </c>
      <c r="C28" s="4" t="s">
        <v>64</v>
      </c>
      <c r="D28" s="2" t="s">
        <v>0</v>
      </c>
      <c r="E28" s="10">
        <v>42.4</v>
      </c>
      <c r="F28" s="8">
        <f t="shared" ref="F28:F41" si="1">+E28*100</f>
        <v>4240</v>
      </c>
      <c r="G28" s="3"/>
    </row>
    <row r="29" spans="2:7" ht="12.6" customHeight="1" x14ac:dyDescent="0.15">
      <c r="B29" s="6" t="s">
        <v>86</v>
      </c>
      <c r="C29" s="4" t="s">
        <v>105</v>
      </c>
      <c r="D29" s="2" t="s">
        <v>0</v>
      </c>
      <c r="E29" s="10">
        <v>103.4</v>
      </c>
      <c r="F29" s="8">
        <f>+E29*100</f>
        <v>10340</v>
      </c>
      <c r="G29" s="3"/>
    </row>
    <row r="30" spans="2:7" ht="12.6" customHeight="1" x14ac:dyDescent="0.15">
      <c r="B30" s="6" t="s">
        <v>86</v>
      </c>
      <c r="C30" s="4" t="s">
        <v>50</v>
      </c>
      <c r="D30" s="2" t="s">
        <v>0</v>
      </c>
      <c r="E30" s="10">
        <v>5.6</v>
      </c>
      <c r="F30" s="8">
        <f>+E30*100</f>
        <v>560</v>
      </c>
      <c r="G30" s="3"/>
    </row>
    <row r="31" spans="2:7" ht="12.6" customHeight="1" x14ac:dyDescent="0.15">
      <c r="B31" s="6" t="s">
        <v>86</v>
      </c>
      <c r="C31" s="4" t="s">
        <v>47</v>
      </c>
      <c r="D31" s="2" t="s">
        <v>0</v>
      </c>
      <c r="E31" s="10">
        <v>9.6</v>
      </c>
      <c r="F31" s="8">
        <f>+E31*100</f>
        <v>960</v>
      </c>
      <c r="G31" s="3"/>
    </row>
    <row r="32" spans="2:7" ht="12.6" customHeight="1" x14ac:dyDescent="0.15">
      <c r="B32" s="6" t="s">
        <v>86</v>
      </c>
      <c r="C32" s="4" t="s">
        <v>33</v>
      </c>
      <c r="D32" s="2" t="s">
        <v>0</v>
      </c>
      <c r="E32" s="10">
        <v>30.5</v>
      </c>
      <c r="F32" s="8">
        <f t="shared" si="1"/>
        <v>3050</v>
      </c>
      <c r="G32" s="3"/>
    </row>
    <row r="33" spans="2:7" ht="12.6" customHeight="1" x14ac:dyDescent="0.15">
      <c r="B33" s="6" t="s">
        <v>86</v>
      </c>
      <c r="C33" s="4" t="s">
        <v>7</v>
      </c>
      <c r="D33" s="2" t="s">
        <v>0</v>
      </c>
      <c r="E33" s="10">
        <v>9.6</v>
      </c>
      <c r="F33" s="8">
        <f t="shared" si="1"/>
        <v>960</v>
      </c>
      <c r="G33" s="3"/>
    </row>
    <row r="34" spans="2:7" ht="12.6" customHeight="1" x14ac:dyDescent="0.15">
      <c r="B34" s="6" t="s">
        <v>77</v>
      </c>
      <c r="C34" s="4" t="s">
        <v>49</v>
      </c>
      <c r="D34" s="2" t="s">
        <v>0</v>
      </c>
      <c r="E34" s="10">
        <v>5.6</v>
      </c>
      <c r="F34" s="8">
        <f t="shared" si="1"/>
        <v>560</v>
      </c>
      <c r="G34" s="3"/>
    </row>
    <row r="35" spans="2:7" ht="12.6" customHeight="1" x14ac:dyDescent="0.15">
      <c r="B35" s="6" t="s">
        <v>77</v>
      </c>
      <c r="C35" s="4" t="s">
        <v>48</v>
      </c>
      <c r="D35" s="2" t="s">
        <v>0</v>
      </c>
      <c r="E35" s="10">
        <v>6.6</v>
      </c>
      <c r="F35" s="8">
        <f t="shared" si="1"/>
        <v>660</v>
      </c>
      <c r="G35" s="3"/>
    </row>
    <row r="36" spans="2:7" ht="12.6" customHeight="1" x14ac:dyDescent="0.15">
      <c r="B36" s="6" t="s">
        <v>77</v>
      </c>
      <c r="C36" s="4" t="s">
        <v>46</v>
      </c>
      <c r="D36" s="2" t="s">
        <v>0</v>
      </c>
      <c r="E36" s="10">
        <v>5.6</v>
      </c>
      <c r="F36" s="8">
        <f t="shared" si="1"/>
        <v>560</v>
      </c>
      <c r="G36" s="3"/>
    </row>
    <row r="37" spans="2:7" ht="12.6" customHeight="1" x14ac:dyDescent="0.15">
      <c r="B37" s="6" t="s">
        <v>77</v>
      </c>
      <c r="C37" s="4" t="s">
        <v>35</v>
      </c>
      <c r="D37" s="2" t="s">
        <v>1</v>
      </c>
      <c r="E37" s="10">
        <v>6.2</v>
      </c>
      <c r="F37" s="8">
        <f t="shared" si="1"/>
        <v>620</v>
      </c>
      <c r="G37" s="3"/>
    </row>
    <row r="38" spans="2:7" ht="12.6" customHeight="1" x14ac:dyDescent="0.15">
      <c r="B38" s="6" t="s">
        <v>77</v>
      </c>
      <c r="C38" s="4" t="s">
        <v>31</v>
      </c>
      <c r="D38" s="2" t="s">
        <v>5</v>
      </c>
      <c r="E38" s="10">
        <v>42</v>
      </c>
      <c r="F38" s="8">
        <f t="shared" si="1"/>
        <v>4200</v>
      </c>
      <c r="G38" s="3"/>
    </row>
    <row r="39" spans="2:7" ht="12.6" customHeight="1" x14ac:dyDescent="0.15">
      <c r="B39" s="6" t="s">
        <v>77</v>
      </c>
      <c r="C39" s="4" t="s">
        <v>61</v>
      </c>
      <c r="D39" s="2" t="s">
        <v>0</v>
      </c>
      <c r="E39" s="10">
        <v>22.3</v>
      </c>
      <c r="F39" s="8">
        <f t="shared" si="1"/>
        <v>2230</v>
      </c>
      <c r="G39" s="3"/>
    </row>
    <row r="40" spans="2:7" ht="12.6" customHeight="1" x14ac:dyDescent="0.15">
      <c r="B40" s="6" t="s">
        <v>77</v>
      </c>
      <c r="C40" s="4" t="s">
        <v>60</v>
      </c>
      <c r="D40" s="2" t="s">
        <v>0</v>
      </c>
      <c r="E40" s="10">
        <v>15.4</v>
      </c>
      <c r="F40" s="8">
        <f t="shared" si="1"/>
        <v>1540</v>
      </c>
      <c r="G40" s="3"/>
    </row>
    <row r="41" spans="2:7" ht="12.6" customHeight="1" x14ac:dyDescent="0.15">
      <c r="B41" s="6" t="s">
        <v>77</v>
      </c>
      <c r="C41" s="4" t="s">
        <v>53</v>
      </c>
      <c r="D41" s="2" t="s">
        <v>0</v>
      </c>
      <c r="E41" s="10">
        <v>71</v>
      </c>
      <c r="F41" s="8">
        <f t="shared" si="1"/>
        <v>7100</v>
      </c>
      <c r="G41" s="3"/>
    </row>
    <row r="42" spans="2:7" ht="12.6" customHeight="1" x14ac:dyDescent="0.15">
      <c r="B42" s="6" t="s">
        <v>77</v>
      </c>
      <c r="C42" s="4" t="s">
        <v>51</v>
      </c>
      <c r="D42" s="2" t="s">
        <v>0</v>
      </c>
      <c r="E42" s="10">
        <v>14</v>
      </c>
      <c r="F42" s="8">
        <f>+E42*100</f>
        <v>1400</v>
      </c>
      <c r="G42" s="3"/>
    </row>
    <row r="43" spans="2:7" ht="12.6" customHeight="1" x14ac:dyDescent="0.15">
      <c r="B43" s="6" t="s">
        <v>77</v>
      </c>
      <c r="C43" s="4" t="s">
        <v>40</v>
      </c>
      <c r="D43" s="2" t="s">
        <v>0</v>
      </c>
      <c r="E43" s="10">
        <v>12.9</v>
      </c>
      <c r="F43" s="8">
        <f>+E43*100</f>
        <v>1290</v>
      </c>
      <c r="G43" s="3"/>
    </row>
    <row r="44" spans="2:7" ht="12.6" customHeight="1" x14ac:dyDescent="0.15">
      <c r="B44" s="6" t="s">
        <v>89</v>
      </c>
      <c r="C44" s="4" t="s">
        <v>39</v>
      </c>
      <c r="D44" s="2" t="s">
        <v>1</v>
      </c>
      <c r="E44" s="10">
        <v>26</v>
      </c>
      <c r="F44" s="8">
        <f>+E44*100</f>
        <v>2600</v>
      </c>
      <c r="G44" s="3"/>
    </row>
    <row r="45" spans="2:7" ht="12.6" customHeight="1" x14ac:dyDescent="0.15">
      <c r="B45" s="6" t="s">
        <v>89</v>
      </c>
      <c r="C45" s="4" t="s">
        <v>67</v>
      </c>
      <c r="D45" s="2" t="s">
        <v>1</v>
      </c>
      <c r="E45" s="10">
        <v>9.6</v>
      </c>
      <c r="F45" s="8">
        <f>+E45*100</f>
        <v>960</v>
      </c>
      <c r="G45" s="3"/>
    </row>
    <row r="46" spans="2:7" ht="12.6" customHeight="1" x14ac:dyDescent="0.15">
      <c r="B46" s="6" t="s">
        <v>92</v>
      </c>
      <c r="C46" s="4" t="s">
        <v>30</v>
      </c>
      <c r="D46" s="2" t="s">
        <v>14</v>
      </c>
      <c r="E46" s="10">
        <v>19.3</v>
      </c>
      <c r="F46" s="8">
        <f>+E46*50</f>
        <v>965</v>
      </c>
      <c r="G46" s="3"/>
    </row>
    <row r="47" spans="2:7" ht="12.6" customHeight="1" x14ac:dyDescent="0.15">
      <c r="B47" s="6" t="s">
        <v>90</v>
      </c>
      <c r="C47" s="4" t="s">
        <v>91</v>
      </c>
      <c r="D47" s="2" t="s">
        <v>1</v>
      </c>
      <c r="E47" s="10">
        <v>73.7</v>
      </c>
      <c r="F47" s="8">
        <f>+E47*100</f>
        <v>7370</v>
      </c>
      <c r="G47" s="3"/>
    </row>
    <row r="48" spans="2:7" ht="12.6" customHeight="1" x14ac:dyDescent="0.15">
      <c r="B48" s="6" t="s">
        <v>90</v>
      </c>
      <c r="C48" s="4" t="s">
        <v>44</v>
      </c>
      <c r="D48" s="2" t="s">
        <v>1</v>
      </c>
      <c r="E48" s="10">
        <v>148.6</v>
      </c>
      <c r="F48" s="8">
        <f>+E48*100</f>
        <v>14860</v>
      </c>
      <c r="G48" s="3"/>
    </row>
    <row r="49" spans="2:7" ht="12.6" customHeight="1" x14ac:dyDescent="0.15">
      <c r="B49" s="6" t="s">
        <v>98</v>
      </c>
      <c r="C49" s="4" t="s">
        <v>99</v>
      </c>
      <c r="D49" s="2" t="s">
        <v>100</v>
      </c>
      <c r="E49" s="10">
        <v>200.2</v>
      </c>
      <c r="F49" s="8">
        <f>+E49*30</f>
        <v>6006</v>
      </c>
      <c r="G49" s="3"/>
    </row>
    <row r="50" spans="2:7" ht="12.6" customHeight="1" x14ac:dyDescent="0.15">
      <c r="B50" s="6" t="s">
        <v>78</v>
      </c>
      <c r="C50" s="4" t="s">
        <v>45</v>
      </c>
      <c r="D50" s="2" t="s">
        <v>0</v>
      </c>
      <c r="E50" s="10">
        <v>9.6</v>
      </c>
      <c r="F50" s="8">
        <f>+E50*100</f>
        <v>960</v>
      </c>
      <c r="G50" s="3"/>
    </row>
    <row r="51" spans="2:7" ht="12.6" customHeight="1" x14ac:dyDescent="0.15">
      <c r="B51" s="6" t="s">
        <v>79</v>
      </c>
      <c r="C51" s="4" t="s">
        <v>34</v>
      </c>
      <c r="D51" s="2" t="s">
        <v>0</v>
      </c>
      <c r="E51" s="10">
        <v>6.3</v>
      </c>
      <c r="F51" s="8">
        <f>+E51*100</f>
        <v>630</v>
      </c>
      <c r="G51" s="3"/>
    </row>
    <row r="52" spans="2:7" ht="12.6" customHeight="1" x14ac:dyDescent="0.15">
      <c r="B52" s="6" t="s">
        <v>79</v>
      </c>
      <c r="C52" s="4" t="s">
        <v>52</v>
      </c>
      <c r="D52" s="2" t="s">
        <v>0</v>
      </c>
      <c r="E52" s="10">
        <v>9</v>
      </c>
      <c r="F52" s="8">
        <f>+E52*100</f>
        <v>900</v>
      </c>
      <c r="G52" s="3"/>
    </row>
    <row r="53" spans="2:7" ht="12.6" customHeight="1" x14ac:dyDescent="0.15">
      <c r="B53" s="6" t="s">
        <v>79</v>
      </c>
      <c r="C53" s="4" t="s">
        <v>42</v>
      </c>
      <c r="D53" s="2" t="s">
        <v>0</v>
      </c>
      <c r="E53" s="10">
        <v>37</v>
      </c>
      <c r="F53" s="8">
        <f>+E53*100</f>
        <v>3700</v>
      </c>
      <c r="G53" s="3"/>
    </row>
    <row r="54" spans="2:7" ht="12.6" customHeight="1" x14ac:dyDescent="0.15">
      <c r="B54" s="6" t="s">
        <v>88</v>
      </c>
      <c r="C54" s="4" t="s">
        <v>36</v>
      </c>
      <c r="D54" s="2" t="s">
        <v>0</v>
      </c>
      <c r="E54" s="10">
        <v>8.5</v>
      </c>
      <c r="F54" s="8">
        <f>+E54*100</f>
        <v>850</v>
      </c>
      <c r="G54" s="3"/>
    </row>
    <row r="55" spans="2:7" ht="12.6" customHeight="1" x14ac:dyDescent="0.15">
      <c r="B55" s="6" t="s">
        <v>82</v>
      </c>
      <c r="C55" s="4" t="s">
        <v>25</v>
      </c>
      <c r="D55" s="2" t="s">
        <v>1</v>
      </c>
      <c r="E55" s="10">
        <v>6.7</v>
      </c>
      <c r="F55" s="8">
        <f>+E55*25*10</f>
        <v>1675</v>
      </c>
      <c r="G55" s="3"/>
    </row>
    <row r="56" spans="2:7" ht="12.6" customHeight="1" x14ac:dyDescent="0.15">
      <c r="B56" s="6" t="s">
        <v>82</v>
      </c>
      <c r="C56" s="4" t="s">
        <v>18</v>
      </c>
      <c r="D56" s="2" t="s">
        <v>6</v>
      </c>
      <c r="E56" s="10">
        <v>34.6</v>
      </c>
      <c r="F56" s="8">
        <f>+E56*70</f>
        <v>2422</v>
      </c>
      <c r="G56" s="3"/>
    </row>
    <row r="57" spans="2:7" ht="12.6" customHeight="1" x14ac:dyDescent="0.15">
      <c r="B57" s="6" t="s">
        <v>82</v>
      </c>
      <c r="C57" s="4" t="s">
        <v>17</v>
      </c>
      <c r="D57" s="2" t="s">
        <v>6</v>
      </c>
      <c r="E57" s="10">
        <v>34.6</v>
      </c>
      <c r="F57" s="8">
        <f>+E57*70</f>
        <v>2422</v>
      </c>
      <c r="G57" s="3"/>
    </row>
    <row r="58" spans="2:7" ht="12.6" customHeight="1" x14ac:dyDescent="0.15">
      <c r="B58" s="6" t="s">
        <v>85</v>
      </c>
      <c r="C58" s="4" t="s">
        <v>65</v>
      </c>
      <c r="D58" s="2" t="s">
        <v>0</v>
      </c>
      <c r="E58" s="10">
        <v>15.9</v>
      </c>
      <c r="F58" s="8">
        <f>+E58*100</f>
        <v>1590</v>
      </c>
      <c r="G58" s="3"/>
    </row>
    <row r="59" spans="2:7" ht="12.6" customHeight="1" x14ac:dyDescent="0.15">
      <c r="B59" s="6" t="s">
        <v>85</v>
      </c>
      <c r="C59" s="4" t="s">
        <v>55</v>
      </c>
      <c r="D59" s="2" t="s">
        <v>0</v>
      </c>
      <c r="E59" s="10">
        <v>129.5</v>
      </c>
      <c r="F59" s="8">
        <f>+E59*100</f>
        <v>12950</v>
      </c>
      <c r="G59" s="3"/>
    </row>
    <row r="60" spans="2:7" ht="12.6" customHeight="1" x14ac:dyDescent="0.15">
      <c r="B60" s="6" t="s">
        <v>85</v>
      </c>
      <c r="C60" s="4" t="s">
        <v>37</v>
      </c>
      <c r="D60" s="2" t="s">
        <v>0</v>
      </c>
      <c r="E60" s="10">
        <v>9.9</v>
      </c>
      <c r="F60" s="8">
        <f>+E60*100</f>
        <v>990</v>
      </c>
      <c r="G60" s="3"/>
    </row>
    <row r="61" spans="2:7" ht="12.6" customHeight="1" x14ac:dyDescent="0.15">
      <c r="B61" s="6" t="s">
        <v>81</v>
      </c>
      <c r="C61" s="4" t="s">
        <v>26</v>
      </c>
      <c r="D61" s="2" t="s">
        <v>1</v>
      </c>
      <c r="E61" s="10">
        <v>22.2</v>
      </c>
      <c r="F61" s="8">
        <f>+E61*25*10</f>
        <v>5550</v>
      </c>
      <c r="G61" s="3"/>
    </row>
    <row r="62" spans="2:7" ht="12.6" customHeight="1" x14ac:dyDescent="0.15">
      <c r="B62" s="6" t="s">
        <v>81</v>
      </c>
      <c r="C62" s="4" t="s">
        <v>24</v>
      </c>
      <c r="D62" s="2" t="s">
        <v>1</v>
      </c>
      <c r="E62" s="10">
        <v>18.5</v>
      </c>
      <c r="F62" s="8">
        <f>+E62*10*5</f>
        <v>925</v>
      </c>
      <c r="G62" s="3"/>
    </row>
    <row r="63" spans="2:7" ht="12.6" customHeight="1" x14ac:dyDescent="0.15">
      <c r="B63" s="6" t="s">
        <v>81</v>
      </c>
      <c r="C63" s="4" t="s">
        <v>20</v>
      </c>
      <c r="D63" s="2" t="s">
        <v>1</v>
      </c>
      <c r="E63" s="10">
        <v>17.3</v>
      </c>
      <c r="F63" s="8">
        <f>+E63*10*5</f>
        <v>865</v>
      </c>
      <c r="G63" s="3"/>
    </row>
    <row r="64" spans="2:7" ht="12.6" customHeight="1" x14ac:dyDescent="0.15">
      <c r="B64" s="6" t="s">
        <v>81</v>
      </c>
      <c r="C64" s="4" t="s">
        <v>19</v>
      </c>
      <c r="D64" s="2" t="s">
        <v>1</v>
      </c>
      <c r="E64" s="10">
        <v>27.2</v>
      </c>
      <c r="F64" s="8">
        <f>+E64*10*5</f>
        <v>1360</v>
      </c>
      <c r="G64" s="3"/>
    </row>
    <row r="65" spans="2:7" ht="12.6" customHeight="1" x14ac:dyDescent="0.15">
      <c r="B65" s="6"/>
      <c r="C65" s="4" t="s">
        <v>12</v>
      </c>
      <c r="D65" s="2"/>
      <c r="E65" s="10"/>
      <c r="F65" s="8">
        <f>SUM(F3:F64)</f>
        <v>206705</v>
      </c>
      <c r="G65" s="3"/>
    </row>
  </sheetData>
  <mergeCells count="1">
    <mergeCell ref="C1:F1"/>
  </mergeCells>
  <phoneticPr fontId="1"/>
  <pageMargins left="0.23622047244094491" right="0.23622047244094491" top="0.74803149606299213" bottom="0.74803149606299213" header="0.31496062992125984" footer="0.31496062992125984"/>
  <pageSetup paperSize="9" scale="94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65"/>
  <sheetViews>
    <sheetView workbookViewId="0">
      <selection activeCell="C22" sqref="C22"/>
    </sheetView>
  </sheetViews>
  <sheetFormatPr defaultRowHeight="13.5" x14ac:dyDescent="0.15"/>
  <cols>
    <col min="2" max="2" width="11.375" style="5" customWidth="1"/>
    <col min="3" max="3" width="46.625" style="5" customWidth="1"/>
    <col min="5" max="5" width="11.875" customWidth="1"/>
    <col min="6" max="6" width="11" style="9" bestFit="1" customWidth="1"/>
  </cols>
  <sheetData>
    <row r="1" spans="2:7" ht="27.75" customHeight="1" x14ac:dyDescent="0.15">
      <c r="C1" s="13" t="s">
        <v>103</v>
      </c>
      <c r="D1" s="14"/>
      <c r="E1" s="14"/>
      <c r="F1" s="14"/>
      <c r="G1" s="1"/>
    </row>
    <row r="2" spans="2:7" ht="17.25" customHeight="1" x14ac:dyDescent="0.15">
      <c r="B2" s="6"/>
      <c r="C2" s="4" t="s">
        <v>9</v>
      </c>
      <c r="D2" s="2" t="s">
        <v>10</v>
      </c>
      <c r="E2" s="2" t="s">
        <v>102</v>
      </c>
      <c r="F2" s="7" t="s">
        <v>11</v>
      </c>
      <c r="G2" s="3" t="s">
        <v>93</v>
      </c>
    </row>
    <row r="3" spans="2:7" ht="12.6" customHeight="1" x14ac:dyDescent="0.15">
      <c r="B3" s="6" t="s">
        <v>75</v>
      </c>
      <c r="C3" s="4" t="s">
        <v>22</v>
      </c>
      <c r="D3" s="2" t="s">
        <v>4</v>
      </c>
      <c r="E3" s="10">
        <v>1952</v>
      </c>
      <c r="F3" s="8">
        <f>+E3*2</f>
        <v>3904</v>
      </c>
      <c r="G3" s="3"/>
    </row>
    <row r="4" spans="2:7" ht="12.6" customHeight="1" x14ac:dyDescent="0.15">
      <c r="B4" s="6" t="s">
        <v>75</v>
      </c>
      <c r="C4" s="4" t="s">
        <v>23</v>
      </c>
      <c r="D4" s="2" t="s">
        <v>4</v>
      </c>
      <c r="E4" s="10">
        <v>2069</v>
      </c>
      <c r="F4" s="8">
        <f>+E4*2</f>
        <v>4138</v>
      </c>
      <c r="G4" s="3"/>
    </row>
    <row r="5" spans="2:7" ht="12.6" customHeight="1" x14ac:dyDescent="0.15">
      <c r="B5" s="6" t="s">
        <v>75</v>
      </c>
      <c r="C5" s="4" t="s">
        <v>15</v>
      </c>
      <c r="D5" s="2" t="s">
        <v>16</v>
      </c>
      <c r="E5" s="10">
        <v>17</v>
      </c>
      <c r="F5" s="8">
        <f>+E5*70</f>
        <v>1190</v>
      </c>
      <c r="G5" s="3"/>
    </row>
    <row r="6" spans="2:7" ht="12.6" customHeight="1" x14ac:dyDescent="0.15">
      <c r="B6" s="6" t="s">
        <v>84</v>
      </c>
      <c r="C6" s="4" t="s">
        <v>71</v>
      </c>
      <c r="D6" s="2" t="s">
        <v>1</v>
      </c>
      <c r="E6" s="10">
        <v>6.4</v>
      </c>
      <c r="F6" s="8">
        <f>+E6*100</f>
        <v>640</v>
      </c>
      <c r="G6" s="3"/>
    </row>
    <row r="7" spans="2:7" ht="12.6" customHeight="1" x14ac:dyDescent="0.15">
      <c r="B7" s="6" t="s">
        <v>84</v>
      </c>
      <c r="C7" s="4" t="s">
        <v>38</v>
      </c>
      <c r="D7" s="2" t="s">
        <v>0</v>
      </c>
      <c r="E7" s="10">
        <v>14.7</v>
      </c>
      <c r="F7" s="8">
        <f>+E7*100</f>
        <v>1470</v>
      </c>
      <c r="G7" s="3"/>
    </row>
    <row r="8" spans="2:7" ht="12.6" customHeight="1" x14ac:dyDescent="0.15">
      <c r="B8" s="6" t="s">
        <v>84</v>
      </c>
      <c r="C8" s="4" t="s">
        <v>68</v>
      </c>
      <c r="D8" s="2" t="s">
        <v>0</v>
      </c>
      <c r="E8" s="10">
        <v>5.6</v>
      </c>
      <c r="F8" s="8">
        <f>+E8*100</f>
        <v>560</v>
      </c>
      <c r="G8" s="3"/>
    </row>
    <row r="9" spans="2:7" ht="12.6" customHeight="1" x14ac:dyDescent="0.15">
      <c r="B9" s="6" t="s">
        <v>83</v>
      </c>
      <c r="C9" s="4" t="s">
        <v>29</v>
      </c>
      <c r="D9" s="2" t="s">
        <v>3</v>
      </c>
      <c r="E9" s="10">
        <v>108.8</v>
      </c>
      <c r="F9" s="8">
        <f>+E9*10*5</f>
        <v>5440</v>
      </c>
      <c r="G9" s="3"/>
    </row>
    <row r="10" spans="2:7" ht="12.6" customHeight="1" x14ac:dyDescent="0.15">
      <c r="B10" s="6" t="s">
        <v>83</v>
      </c>
      <c r="C10" s="4" t="s">
        <v>28</v>
      </c>
      <c r="D10" s="2" t="s">
        <v>3</v>
      </c>
      <c r="E10" s="10">
        <v>196.7</v>
      </c>
      <c r="F10" s="8">
        <f>+E10*10*5</f>
        <v>9835</v>
      </c>
      <c r="G10" s="3"/>
    </row>
    <row r="11" spans="2:7" ht="12.6" customHeight="1" x14ac:dyDescent="0.15">
      <c r="B11" s="6" t="s">
        <v>83</v>
      </c>
      <c r="C11" s="4" t="s">
        <v>27</v>
      </c>
      <c r="D11" s="2" t="s">
        <v>2</v>
      </c>
      <c r="E11" s="10">
        <v>398.5</v>
      </c>
      <c r="F11" s="8">
        <f>+E11*10</f>
        <v>3985</v>
      </c>
      <c r="G11" s="3"/>
    </row>
    <row r="12" spans="2:7" ht="12.6" customHeight="1" x14ac:dyDescent="0.15">
      <c r="B12" s="6" t="s">
        <v>76</v>
      </c>
      <c r="C12" s="4" t="s">
        <v>21</v>
      </c>
      <c r="D12" s="2" t="s">
        <v>4</v>
      </c>
      <c r="E12" s="10">
        <v>889.1</v>
      </c>
      <c r="F12" s="8">
        <f>+E12*10</f>
        <v>8891</v>
      </c>
      <c r="G12" s="3"/>
    </row>
    <row r="13" spans="2:7" ht="12.6" customHeight="1" x14ac:dyDescent="0.15">
      <c r="B13" s="6" t="s">
        <v>74</v>
      </c>
      <c r="C13" s="4" t="s">
        <v>41</v>
      </c>
      <c r="D13" s="2" t="s">
        <v>0</v>
      </c>
      <c r="E13" s="10">
        <v>17.100000000000001</v>
      </c>
      <c r="F13" s="8">
        <f t="shared" ref="F13:F18" si="0">+E13*100</f>
        <v>1710.0000000000002</v>
      </c>
      <c r="G13" s="3"/>
    </row>
    <row r="14" spans="2:7" ht="12.6" customHeight="1" x14ac:dyDescent="0.15">
      <c r="B14" s="6" t="s">
        <v>80</v>
      </c>
      <c r="C14" s="4" t="s">
        <v>59</v>
      </c>
      <c r="D14" s="2" t="s">
        <v>0</v>
      </c>
      <c r="E14" s="10">
        <v>7.6</v>
      </c>
      <c r="F14" s="8">
        <f t="shared" si="0"/>
        <v>760</v>
      </c>
      <c r="G14" s="3"/>
    </row>
    <row r="15" spans="2:7" ht="12.6" customHeight="1" x14ac:dyDescent="0.15">
      <c r="B15" s="6" t="s">
        <v>80</v>
      </c>
      <c r="C15" s="4" t="s">
        <v>32</v>
      </c>
      <c r="D15" s="2" t="s">
        <v>0</v>
      </c>
      <c r="E15" s="10">
        <v>15.9</v>
      </c>
      <c r="F15" s="8">
        <f t="shared" si="0"/>
        <v>1590</v>
      </c>
      <c r="G15" s="3"/>
    </row>
    <row r="16" spans="2:7" ht="12.6" customHeight="1" x14ac:dyDescent="0.15">
      <c r="B16" s="6" t="s">
        <v>87</v>
      </c>
      <c r="C16" s="4" t="s">
        <v>63</v>
      </c>
      <c r="D16" s="2" t="s">
        <v>0</v>
      </c>
      <c r="E16" s="10">
        <v>64.900000000000006</v>
      </c>
      <c r="F16" s="8">
        <f t="shared" si="0"/>
        <v>6490.0000000000009</v>
      </c>
      <c r="G16" s="3"/>
    </row>
    <row r="17" spans="2:7" ht="12.6" customHeight="1" x14ac:dyDescent="0.15">
      <c r="B17" s="6" t="s">
        <v>87</v>
      </c>
      <c r="C17" s="4" t="s">
        <v>54</v>
      </c>
      <c r="D17" s="2" t="s">
        <v>0</v>
      </c>
      <c r="E17" s="10">
        <v>9.9</v>
      </c>
      <c r="F17" s="8">
        <f t="shared" si="0"/>
        <v>990</v>
      </c>
      <c r="G17" s="3"/>
    </row>
    <row r="18" spans="2:7" ht="12.6" customHeight="1" x14ac:dyDescent="0.15">
      <c r="B18" s="6" t="s">
        <v>87</v>
      </c>
      <c r="C18" s="4" t="s">
        <v>8</v>
      </c>
      <c r="D18" s="2" t="s">
        <v>0</v>
      </c>
      <c r="E18" s="10">
        <v>46.4</v>
      </c>
      <c r="F18" s="8">
        <f t="shared" si="0"/>
        <v>4640</v>
      </c>
      <c r="G18" s="3"/>
    </row>
    <row r="19" spans="2:7" ht="12.6" customHeight="1" x14ac:dyDescent="0.15">
      <c r="B19" s="6" t="s">
        <v>72</v>
      </c>
      <c r="C19" s="4" t="s">
        <v>58</v>
      </c>
      <c r="D19" s="2" t="s">
        <v>0</v>
      </c>
      <c r="E19" s="10">
        <v>415.7</v>
      </c>
      <c r="F19" s="8">
        <f>+E19*50</f>
        <v>20785</v>
      </c>
      <c r="G19" s="3"/>
    </row>
    <row r="20" spans="2:7" ht="12.6" customHeight="1" x14ac:dyDescent="0.15">
      <c r="B20" s="6" t="s">
        <v>72</v>
      </c>
      <c r="C20" s="4" t="s">
        <v>57</v>
      </c>
      <c r="D20" s="2" t="s">
        <v>0</v>
      </c>
      <c r="E20" s="10">
        <v>75.099999999999994</v>
      </c>
      <c r="F20" s="8">
        <f>+E20*100</f>
        <v>7509.9999999999991</v>
      </c>
      <c r="G20" s="3"/>
    </row>
    <row r="21" spans="2:7" ht="12.6" customHeight="1" x14ac:dyDescent="0.15">
      <c r="B21" s="6" t="s">
        <v>72</v>
      </c>
      <c r="C21" s="4" t="s">
        <v>56</v>
      </c>
      <c r="D21" s="2" t="s">
        <v>5</v>
      </c>
      <c r="E21" s="10">
        <v>11.9</v>
      </c>
      <c r="F21" s="8">
        <f>+E21*100</f>
        <v>1190</v>
      </c>
      <c r="G21" s="3"/>
    </row>
    <row r="22" spans="2:7" ht="12.6" customHeight="1" x14ac:dyDescent="0.15">
      <c r="B22" s="6" t="s">
        <v>72</v>
      </c>
      <c r="C22" s="4" t="s">
        <v>43</v>
      </c>
      <c r="D22" s="2" t="s">
        <v>0</v>
      </c>
      <c r="E22" s="10">
        <v>50.6</v>
      </c>
      <c r="F22" s="8">
        <f>+E22*100</f>
        <v>5060</v>
      </c>
      <c r="G22" s="3"/>
    </row>
    <row r="23" spans="2:7" ht="12.6" customHeight="1" x14ac:dyDescent="0.15">
      <c r="B23" s="6" t="s">
        <v>94</v>
      </c>
      <c r="C23" s="4" t="s">
        <v>95</v>
      </c>
      <c r="D23" s="2" t="s">
        <v>96</v>
      </c>
      <c r="E23" s="10">
        <v>283</v>
      </c>
      <c r="F23" s="8">
        <f>+E23*10</f>
        <v>2830</v>
      </c>
      <c r="G23" s="3"/>
    </row>
    <row r="24" spans="2:7" ht="12.6" customHeight="1" x14ac:dyDescent="0.15">
      <c r="B24" s="6" t="s">
        <v>94</v>
      </c>
      <c r="C24" s="4" t="s">
        <v>97</v>
      </c>
      <c r="D24" s="2" t="s">
        <v>4</v>
      </c>
      <c r="E24" s="10">
        <v>3058</v>
      </c>
      <c r="F24" s="8">
        <f>+E24*1</f>
        <v>3058</v>
      </c>
      <c r="G24" s="3"/>
    </row>
    <row r="25" spans="2:7" ht="12.6" customHeight="1" x14ac:dyDescent="0.15">
      <c r="B25" s="6" t="s">
        <v>73</v>
      </c>
      <c r="C25" s="4" t="s">
        <v>66</v>
      </c>
      <c r="D25" s="2" t="s">
        <v>0</v>
      </c>
      <c r="E25" s="10">
        <v>10.8</v>
      </c>
      <c r="F25" s="8">
        <f>+E25*100</f>
        <v>1080</v>
      </c>
      <c r="G25" s="3"/>
    </row>
    <row r="26" spans="2:7" ht="12.6" customHeight="1" x14ac:dyDescent="0.15">
      <c r="B26" s="6" t="s">
        <v>86</v>
      </c>
      <c r="C26" s="4" t="s">
        <v>70</v>
      </c>
      <c r="D26" s="2" t="s">
        <v>0</v>
      </c>
      <c r="E26" s="10">
        <v>56.9</v>
      </c>
      <c r="F26" s="8">
        <f>+E26*100</f>
        <v>5690</v>
      </c>
      <c r="G26" s="3"/>
    </row>
    <row r="27" spans="2:7" ht="12.6" customHeight="1" x14ac:dyDescent="0.15">
      <c r="B27" s="6" t="s">
        <v>86</v>
      </c>
      <c r="C27" s="4" t="s">
        <v>69</v>
      </c>
      <c r="D27" s="2" t="s">
        <v>0</v>
      </c>
      <c r="E27" s="10">
        <v>14.5</v>
      </c>
      <c r="F27" s="8">
        <f>+E27*100</f>
        <v>1450</v>
      </c>
      <c r="G27" s="3"/>
    </row>
    <row r="28" spans="2:7" ht="12.6" customHeight="1" x14ac:dyDescent="0.15">
      <c r="B28" s="6" t="s">
        <v>86</v>
      </c>
      <c r="C28" s="4" t="s">
        <v>64</v>
      </c>
      <c r="D28" s="2" t="s">
        <v>0</v>
      </c>
      <c r="E28" s="10">
        <v>47.6</v>
      </c>
      <c r="F28" s="8">
        <f t="shared" ref="F28:F41" si="1">+E28*100</f>
        <v>4760</v>
      </c>
      <c r="G28" s="3"/>
    </row>
    <row r="29" spans="2:7" ht="12.6" customHeight="1" x14ac:dyDescent="0.15">
      <c r="B29" s="6" t="s">
        <v>86</v>
      </c>
      <c r="C29" s="4" t="s">
        <v>62</v>
      </c>
      <c r="D29" s="2" t="s">
        <v>0</v>
      </c>
      <c r="E29" s="10">
        <v>112.8</v>
      </c>
      <c r="F29" s="8">
        <f>+E29*100</f>
        <v>11280</v>
      </c>
      <c r="G29" s="3"/>
    </row>
    <row r="30" spans="2:7" ht="12.6" customHeight="1" x14ac:dyDescent="0.15">
      <c r="B30" s="6" t="s">
        <v>86</v>
      </c>
      <c r="C30" s="4" t="s">
        <v>50</v>
      </c>
      <c r="D30" s="2" t="s">
        <v>0</v>
      </c>
      <c r="E30" s="10">
        <v>5.6</v>
      </c>
      <c r="F30" s="8">
        <f>+E30*100</f>
        <v>560</v>
      </c>
      <c r="G30" s="3"/>
    </row>
    <row r="31" spans="2:7" ht="12.6" customHeight="1" x14ac:dyDescent="0.15">
      <c r="B31" s="6" t="s">
        <v>86</v>
      </c>
      <c r="C31" s="4" t="s">
        <v>47</v>
      </c>
      <c r="D31" s="2" t="s">
        <v>0</v>
      </c>
      <c r="E31" s="10">
        <v>9.6</v>
      </c>
      <c r="F31" s="8">
        <f>+E31*100</f>
        <v>960</v>
      </c>
      <c r="G31" s="3"/>
    </row>
    <row r="32" spans="2:7" ht="12.6" customHeight="1" x14ac:dyDescent="0.15">
      <c r="B32" s="6" t="s">
        <v>86</v>
      </c>
      <c r="C32" s="4" t="s">
        <v>33</v>
      </c>
      <c r="D32" s="2" t="s">
        <v>0</v>
      </c>
      <c r="E32" s="10">
        <v>60.7</v>
      </c>
      <c r="F32" s="8">
        <f t="shared" si="1"/>
        <v>6070</v>
      </c>
      <c r="G32" s="3"/>
    </row>
    <row r="33" spans="2:7" ht="12.6" customHeight="1" x14ac:dyDescent="0.15">
      <c r="B33" s="6" t="s">
        <v>86</v>
      </c>
      <c r="C33" s="4" t="s">
        <v>7</v>
      </c>
      <c r="D33" s="2" t="s">
        <v>0</v>
      </c>
      <c r="E33" s="10">
        <v>9.6</v>
      </c>
      <c r="F33" s="8">
        <f t="shared" ref="F33:F40" si="2">+E33*100</f>
        <v>960</v>
      </c>
      <c r="G33" s="3"/>
    </row>
    <row r="34" spans="2:7" ht="12.6" customHeight="1" x14ac:dyDescent="0.15">
      <c r="B34" s="6" t="s">
        <v>77</v>
      </c>
      <c r="C34" s="4" t="s">
        <v>49</v>
      </c>
      <c r="D34" s="2" t="s">
        <v>0</v>
      </c>
      <c r="E34" s="10">
        <v>5.6</v>
      </c>
      <c r="F34" s="8">
        <f t="shared" si="2"/>
        <v>560</v>
      </c>
      <c r="G34" s="3"/>
    </row>
    <row r="35" spans="2:7" ht="12.6" customHeight="1" x14ac:dyDescent="0.15">
      <c r="B35" s="6" t="s">
        <v>77</v>
      </c>
      <c r="C35" s="4" t="s">
        <v>48</v>
      </c>
      <c r="D35" s="2" t="s">
        <v>0</v>
      </c>
      <c r="E35" s="10">
        <v>6.9</v>
      </c>
      <c r="F35" s="8">
        <f t="shared" si="2"/>
        <v>690</v>
      </c>
      <c r="G35" s="3"/>
    </row>
    <row r="36" spans="2:7" ht="12.6" customHeight="1" x14ac:dyDescent="0.15">
      <c r="B36" s="6" t="s">
        <v>77</v>
      </c>
      <c r="C36" s="4" t="s">
        <v>46</v>
      </c>
      <c r="D36" s="2" t="s">
        <v>0</v>
      </c>
      <c r="E36" s="10">
        <v>5.6</v>
      </c>
      <c r="F36" s="8">
        <f t="shared" si="2"/>
        <v>560</v>
      </c>
      <c r="G36" s="3"/>
    </row>
    <row r="37" spans="2:7" ht="12.6" customHeight="1" x14ac:dyDescent="0.15">
      <c r="B37" s="6" t="s">
        <v>77</v>
      </c>
      <c r="C37" s="4" t="s">
        <v>35</v>
      </c>
      <c r="D37" s="2" t="s">
        <v>1</v>
      </c>
      <c r="E37" s="10">
        <v>6.2</v>
      </c>
      <c r="F37" s="8">
        <f t="shared" si="2"/>
        <v>620</v>
      </c>
      <c r="G37" s="3"/>
    </row>
    <row r="38" spans="2:7" ht="12.6" customHeight="1" x14ac:dyDescent="0.15">
      <c r="B38" s="6" t="s">
        <v>77</v>
      </c>
      <c r="C38" s="4" t="s">
        <v>31</v>
      </c>
      <c r="D38" s="2" t="s">
        <v>5</v>
      </c>
      <c r="E38" s="10">
        <v>47.5</v>
      </c>
      <c r="F38" s="8">
        <f t="shared" si="2"/>
        <v>4750</v>
      </c>
      <c r="G38" s="3"/>
    </row>
    <row r="39" spans="2:7" ht="12.6" customHeight="1" x14ac:dyDescent="0.15">
      <c r="B39" s="6" t="s">
        <v>77</v>
      </c>
      <c r="C39" s="4" t="s">
        <v>61</v>
      </c>
      <c r="D39" s="2" t="s">
        <v>0</v>
      </c>
      <c r="E39" s="10">
        <v>24.6</v>
      </c>
      <c r="F39" s="8">
        <f t="shared" si="2"/>
        <v>2460</v>
      </c>
      <c r="G39" s="3"/>
    </row>
    <row r="40" spans="2:7" ht="12.6" customHeight="1" x14ac:dyDescent="0.15">
      <c r="B40" s="6" t="s">
        <v>77</v>
      </c>
      <c r="C40" s="4" t="s">
        <v>60</v>
      </c>
      <c r="D40" s="2" t="s">
        <v>0</v>
      </c>
      <c r="E40" s="10">
        <v>16.899999999999999</v>
      </c>
      <c r="F40" s="8">
        <f t="shared" si="2"/>
        <v>1689.9999999999998</v>
      </c>
      <c r="G40" s="3"/>
    </row>
    <row r="41" spans="2:7" ht="12.6" customHeight="1" x14ac:dyDescent="0.15">
      <c r="B41" s="6" t="s">
        <v>77</v>
      </c>
      <c r="C41" s="4" t="s">
        <v>53</v>
      </c>
      <c r="D41" s="2" t="s">
        <v>0</v>
      </c>
      <c r="E41" s="10">
        <v>80.599999999999994</v>
      </c>
      <c r="F41" s="8">
        <f t="shared" si="1"/>
        <v>8059.9999999999991</v>
      </c>
      <c r="G41" s="3"/>
    </row>
    <row r="42" spans="2:7" ht="12.6" customHeight="1" x14ac:dyDescent="0.15">
      <c r="B42" s="6" t="s">
        <v>77</v>
      </c>
      <c r="C42" s="4" t="s">
        <v>51</v>
      </c>
      <c r="D42" s="2" t="s">
        <v>0</v>
      </c>
      <c r="E42" s="10">
        <v>15.1</v>
      </c>
      <c r="F42" s="8">
        <f>+E42*100</f>
        <v>1510</v>
      </c>
      <c r="G42" s="3"/>
    </row>
    <row r="43" spans="2:7" ht="12.6" customHeight="1" x14ac:dyDescent="0.15">
      <c r="B43" s="6" t="s">
        <v>77</v>
      </c>
      <c r="C43" s="4" t="s">
        <v>40</v>
      </c>
      <c r="D43" s="2" t="s">
        <v>0</v>
      </c>
      <c r="E43" s="10">
        <v>14.6</v>
      </c>
      <c r="F43" s="8">
        <f>+E43*100</f>
        <v>1460</v>
      </c>
      <c r="G43" s="3"/>
    </row>
    <row r="44" spans="2:7" ht="12.6" customHeight="1" x14ac:dyDescent="0.15">
      <c r="B44" s="6" t="s">
        <v>89</v>
      </c>
      <c r="C44" s="4" t="s">
        <v>39</v>
      </c>
      <c r="D44" s="2" t="s">
        <v>1</v>
      </c>
      <c r="E44" s="10">
        <v>30.6</v>
      </c>
      <c r="F44" s="8">
        <f>+E44*100</f>
        <v>3060</v>
      </c>
      <c r="G44" s="3"/>
    </row>
    <row r="45" spans="2:7" ht="12.6" customHeight="1" x14ac:dyDescent="0.15">
      <c r="B45" s="6" t="s">
        <v>89</v>
      </c>
      <c r="C45" s="4" t="s">
        <v>67</v>
      </c>
      <c r="D45" s="2" t="s">
        <v>1</v>
      </c>
      <c r="E45" s="10">
        <v>10.199999999999999</v>
      </c>
      <c r="F45" s="8">
        <f>+E45*100</f>
        <v>1019.9999999999999</v>
      </c>
      <c r="G45" s="3"/>
    </row>
    <row r="46" spans="2:7" ht="12.6" customHeight="1" x14ac:dyDescent="0.15">
      <c r="B46" s="6" t="s">
        <v>92</v>
      </c>
      <c r="C46" s="4" t="s">
        <v>30</v>
      </c>
      <c r="D46" s="2" t="s">
        <v>14</v>
      </c>
      <c r="E46" s="10">
        <v>19.3</v>
      </c>
      <c r="F46" s="8">
        <f>+E46*50</f>
        <v>965</v>
      </c>
      <c r="G46" s="3"/>
    </row>
    <row r="47" spans="2:7" ht="12.6" customHeight="1" x14ac:dyDescent="0.15">
      <c r="B47" s="6" t="s">
        <v>90</v>
      </c>
      <c r="C47" s="4" t="s">
        <v>91</v>
      </c>
      <c r="D47" s="2" t="s">
        <v>1</v>
      </c>
      <c r="E47" s="10">
        <v>81.7</v>
      </c>
      <c r="F47" s="8">
        <f>+E47*100</f>
        <v>8170</v>
      </c>
      <c r="G47" s="3"/>
    </row>
    <row r="48" spans="2:7" ht="12.6" customHeight="1" x14ac:dyDescent="0.15">
      <c r="B48" s="6" t="s">
        <v>90</v>
      </c>
      <c r="C48" s="4" t="s">
        <v>44</v>
      </c>
      <c r="D48" s="2" t="s">
        <v>1</v>
      </c>
      <c r="E48" s="10">
        <v>165.8</v>
      </c>
      <c r="F48" s="8">
        <f>+E48*100</f>
        <v>16580</v>
      </c>
      <c r="G48" s="3"/>
    </row>
    <row r="49" spans="2:7" ht="12.6" customHeight="1" x14ac:dyDescent="0.15">
      <c r="B49" s="6" t="s">
        <v>98</v>
      </c>
      <c r="C49" s="4" t="s">
        <v>99</v>
      </c>
      <c r="D49" s="2" t="s">
        <v>100</v>
      </c>
      <c r="E49" s="10">
        <v>244</v>
      </c>
      <c r="F49" s="8">
        <f>+E49*30</f>
        <v>7320</v>
      </c>
      <c r="G49" s="3"/>
    </row>
    <row r="50" spans="2:7" ht="12.6" customHeight="1" x14ac:dyDescent="0.15">
      <c r="B50" s="6" t="s">
        <v>78</v>
      </c>
      <c r="C50" s="4" t="s">
        <v>45</v>
      </c>
      <c r="D50" s="2" t="s">
        <v>0</v>
      </c>
      <c r="E50" s="10">
        <v>9.6</v>
      </c>
      <c r="F50" s="8">
        <f>+E50*100</f>
        <v>960</v>
      </c>
      <c r="G50" s="3"/>
    </row>
    <row r="51" spans="2:7" ht="12.6" customHeight="1" x14ac:dyDescent="0.15">
      <c r="B51" s="6" t="s">
        <v>79</v>
      </c>
      <c r="C51" s="4" t="s">
        <v>34</v>
      </c>
      <c r="D51" s="2" t="s">
        <v>0</v>
      </c>
      <c r="E51" s="10">
        <v>6.3</v>
      </c>
      <c r="F51" s="8">
        <f>+E51*100</f>
        <v>630</v>
      </c>
      <c r="G51" s="3"/>
    </row>
    <row r="52" spans="2:7" ht="12.6" customHeight="1" x14ac:dyDescent="0.15">
      <c r="B52" s="6" t="s">
        <v>79</v>
      </c>
      <c r="C52" s="4" t="s">
        <v>52</v>
      </c>
      <c r="D52" s="2" t="s">
        <v>0</v>
      </c>
      <c r="E52" s="10">
        <v>9</v>
      </c>
      <c r="F52" s="8">
        <f>+E52*100</f>
        <v>900</v>
      </c>
      <c r="G52" s="3"/>
    </row>
    <row r="53" spans="2:7" ht="12.6" customHeight="1" x14ac:dyDescent="0.15">
      <c r="B53" s="6" t="s">
        <v>79</v>
      </c>
      <c r="C53" s="4" t="s">
        <v>42</v>
      </c>
      <c r="D53" s="2" t="s">
        <v>0</v>
      </c>
      <c r="E53" s="10">
        <v>40.6</v>
      </c>
      <c r="F53" s="8">
        <f>+E53*100</f>
        <v>4060</v>
      </c>
      <c r="G53" s="3"/>
    </row>
    <row r="54" spans="2:7" ht="12.6" customHeight="1" x14ac:dyDescent="0.15">
      <c r="B54" s="6" t="s">
        <v>88</v>
      </c>
      <c r="C54" s="4" t="s">
        <v>36</v>
      </c>
      <c r="D54" s="2" t="s">
        <v>0</v>
      </c>
      <c r="E54" s="10">
        <v>8.5</v>
      </c>
      <c r="F54" s="8">
        <f>+E54*100</f>
        <v>850</v>
      </c>
      <c r="G54" s="3"/>
    </row>
    <row r="55" spans="2:7" ht="12.6" customHeight="1" x14ac:dyDescent="0.15">
      <c r="B55" s="6" t="s">
        <v>82</v>
      </c>
      <c r="C55" s="4" t="s">
        <v>25</v>
      </c>
      <c r="D55" s="2" t="s">
        <v>1</v>
      </c>
      <c r="E55" s="10">
        <v>7.4</v>
      </c>
      <c r="F55" s="8">
        <f>+E55*25*10</f>
        <v>1850</v>
      </c>
      <c r="G55" s="3"/>
    </row>
    <row r="56" spans="2:7" ht="12.6" customHeight="1" x14ac:dyDescent="0.15">
      <c r="B56" s="6" t="s">
        <v>82</v>
      </c>
      <c r="C56" s="4" t="s">
        <v>18</v>
      </c>
      <c r="D56" s="2" t="s">
        <v>6</v>
      </c>
      <c r="E56" s="10">
        <v>37.9</v>
      </c>
      <c r="F56" s="8">
        <f>+E56*70</f>
        <v>2653</v>
      </c>
      <c r="G56" s="3"/>
    </row>
    <row r="57" spans="2:7" ht="12.6" customHeight="1" x14ac:dyDescent="0.15">
      <c r="B57" s="6" t="s">
        <v>82</v>
      </c>
      <c r="C57" s="4" t="s">
        <v>17</v>
      </c>
      <c r="D57" s="2" t="s">
        <v>6</v>
      </c>
      <c r="E57" s="10">
        <v>37.9</v>
      </c>
      <c r="F57" s="8">
        <f>+E57*70</f>
        <v>2653</v>
      </c>
      <c r="G57" s="3"/>
    </row>
    <row r="58" spans="2:7" ht="12.6" customHeight="1" x14ac:dyDescent="0.15">
      <c r="B58" s="6" t="s">
        <v>85</v>
      </c>
      <c r="C58" s="4" t="s">
        <v>65</v>
      </c>
      <c r="D58" s="2" t="s">
        <v>0</v>
      </c>
      <c r="E58" s="10">
        <v>17.100000000000001</v>
      </c>
      <c r="F58" s="8">
        <f>+E58*100</f>
        <v>1710.0000000000002</v>
      </c>
      <c r="G58" s="3"/>
    </row>
    <row r="59" spans="2:7" ht="12.6" customHeight="1" x14ac:dyDescent="0.15">
      <c r="B59" s="6" t="s">
        <v>85</v>
      </c>
      <c r="C59" s="4" t="s">
        <v>55</v>
      </c>
      <c r="D59" s="2" t="s">
        <v>0</v>
      </c>
      <c r="E59" s="10">
        <v>136.5</v>
      </c>
      <c r="F59" s="8">
        <f>+E59*100</f>
        <v>13650</v>
      </c>
      <c r="G59" s="3"/>
    </row>
    <row r="60" spans="2:7" ht="12.6" customHeight="1" x14ac:dyDescent="0.15">
      <c r="B60" s="6" t="s">
        <v>85</v>
      </c>
      <c r="C60" s="4" t="s">
        <v>37</v>
      </c>
      <c r="D60" s="2" t="s">
        <v>0</v>
      </c>
      <c r="E60" s="10">
        <v>9.9</v>
      </c>
      <c r="F60" s="8">
        <f>+E60*100</f>
        <v>990</v>
      </c>
      <c r="G60" s="3"/>
    </row>
    <row r="61" spans="2:7" ht="12.6" customHeight="1" x14ac:dyDescent="0.15">
      <c r="B61" s="6" t="s">
        <v>81</v>
      </c>
      <c r="C61" s="4" t="s">
        <v>26</v>
      </c>
      <c r="D61" s="2" t="s">
        <v>1</v>
      </c>
      <c r="E61" s="10">
        <v>23.7</v>
      </c>
      <c r="F61" s="8">
        <f>+E61*25*10</f>
        <v>5925</v>
      </c>
      <c r="G61" s="3"/>
    </row>
    <row r="62" spans="2:7" ht="12.6" customHeight="1" x14ac:dyDescent="0.15">
      <c r="B62" s="6" t="s">
        <v>81</v>
      </c>
      <c r="C62" s="4" t="s">
        <v>24</v>
      </c>
      <c r="D62" s="2" t="s">
        <v>1</v>
      </c>
      <c r="E62" s="10">
        <v>20.8</v>
      </c>
      <c r="F62" s="8">
        <f>+E62*10*5</f>
        <v>1040</v>
      </c>
      <c r="G62" s="3"/>
    </row>
    <row r="63" spans="2:7" ht="12.6" customHeight="1" x14ac:dyDescent="0.15">
      <c r="B63" s="6" t="s">
        <v>81</v>
      </c>
      <c r="C63" s="4" t="s">
        <v>20</v>
      </c>
      <c r="D63" s="2" t="s">
        <v>1</v>
      </c>
      <c r="E63" s="10">
        <v>21.2</v>
      </c>
      <c r="F63" s="8">
        <f>+E63*10*5</f>
        <v>1060</v>
      </c>
      <c r="G63" s="3"/>
    </row>
    <row r="64" spans="2:7" ht="12.6" customHeight="1" x14ac:dyDescent="0.15">
      <c r="B64" s="6" t="s">
        <v>81</v>
      </c>
      <c r="C64" s="4" t="s">
        <v>19</v>
      </c>
      <c r="D64" s="2" t="s">
        <v>1</v>
      </c>
      <c r="E64" s="10">
        <v>27.2</v>
      </c>
      <c r="F64" s="8">
        <f>+E64*10*5</f>
        <v>1360</v>
      </c>
      <c r="G64" s="3"/>
    </row>
    <row r="65" spans="2:7" ht="12.6" customHeight="1" x14ac:dyDescent="0.15">
      <c r="B65" s="6"/>
      <c r="C65" s="4" t="s">
        <v>12</v>
      </c>
      <c r="D65" s="2"/>
      <c r="E65" s="10"/>
      <c r="F65" s="8">
        <f>SUM(F3:F64)</f>
        <v>229242</v>
      </c>
      <c r="G65" s="3"/>
    </row>
  </sheetData>
  <mergeCells count="1">
    <mergeCell ref="C1:F1"/>
  </mergeCells>
  <phoneticPr fontId="1"/>
  <pageMargins left="0.23622047244094491" right="0.23622047244094491" top="0.74803149606299213" bottom="0.74803149606299213" header="0.31496062992125984" footer="0.31496062992125984"/>
  <pageSetup paperSize="9" scale="94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65"/>
  <sheetViews>
    <sheetView workbookViewId="0">
      <selection activeCell="B1" sqref="B1:G65"/>
    </sheetView>
  </sheetViews>
  <sheetFormatPr defaultRowHeight="13.5" x14ac:dyDescent="0.15"/>
  <cols>
    <col min="2" max="2" width="11.375" style="5" customWidth="1"/>
    <col min="3" max="3" width="46.625" style="5" customWidth="1"/>
    <col min="5" max="5" width="11.875" customWidth="1"/>
    <col min="6" max="6" width="11" style="9" bestFit="1" customWidth="1"/>
  </cols>
  <sheetData>
    <row r="1" spans="2:7" ht="27.75" customHeight="1" x14ac:dyDescent="0.15">
      <c r="C1" s="13" t="s">
        <v>101</v>
      </c>
      <c r="D1" s="14"/>
      <c r="E1" s="14"/>
      <c r="F1" s="14"/>
      <c r="G1" s="1"/>
    </row>
    <row r="2" spans="2:7" ht="17.25" customHeight="1" x14ac:dyDescent="0.15">
      <c r="B2" s="6"/>
      <c r="C2" s="4" t="s">
        <v>9</v>
      </c>
      <c r="D2" s="2" t="s">
        <v>10</v>
      </c>
      <c r="E2" s="2" t="s">
        <v>13</v>
      </c>
      <c r="F2" s="7" t="s">
        <v>11</v>
      </c>
      <c r="G2" s="3" t="s">
        <v>93</v>
      </c>
    </row>
    <row r="3" spans="2:7" ht="12.6" customHeight="1" x14ac:dyDescent="0.15">
      <c r="B3" s="6" t="s">
        <v>75</v>
      </c>
      <c r="C3" s="4" t="s">
        <v>22</v>
      </c>
      <c r="D3" s="2" t="s">
        <v>4</v>
      </c>
      <c r="E3" s="2">
        <v>1953</v>
      </c>
      <c r="F3" s="8">
        <f>+E3*2</f>
        <v>3906</v>
      </c>
      <c r="G3" s="3"/>
    </row>
    <row r="4" spans="2:7" ht="12.6" customHeight="1" x14ac:dyDescent="0.15">
      <c r="B4" s="6" t="s">
        <v>75</v>
      </c>
      <c r="C4" s="4" t="s">
        <v>23</v>
      </c>
      <c r="D4" s="2" t="s">
        <v>4</v>
      </c>
      <c r="E4" s="2">
        <v>2525</v>
      </c>
      <c r="F4" s="8">
        <f>+E4*2</f>
        <v>5050</v>
      </c>
      <c r="G4" s="3"/>
    </row>
    <row r="5" spans="2:7" ht="12.6" customHeight="1" x14ac:dyDescent="0.15">
      <c r="B5" s="6" t="s">
        <v>75</v>
      </c>
      <c r="C5" s="4" t="s">
        <v>15</v>
      </c>
      <c r="D5" s="2" t="s">
        <v>16</v>
      </c>
      <c r="E5" s="2">
        <v>17</v>
      </c>
      <c r="F5" s="8">
        <f>+E5*70</f>
        <v>1190</v>
      </c>
      <c r="G5" s="3"/>
    </row>
    <row r="6" spans="2:7" ht="12.6" customHeight="1" x14ac:dyDescent="0.15">
      <c r="B6" s="6" t="s">
        <v>84</v>
      </c>
      <c r="C6" s="4" t="s">
        <v>71</v>
      </c>
      <c r="D6" s="2" t="s">
        <v>1</v>
      </c>
      <c r="E6" s="2">
        <v>6.4</v>
      </c>
      <c r="F6" s="8">
        <f>+E6*100</f>
        <v>640</v>
      </c>
      <c r="G6" s="3"/>
    </row>
    <row r="7" spans="2:7" ht="12.6" customHeight="1" x14ac:dyDescent="0.15">
      <c r="B7" s="6" t="s">
        <v>84</v>
      </c>
      <c r="C7" s="4" t="s">
        <v>38</v>
      </c>
      <c r="D7" s="2" t="s">
        <v>0</v>
      </c>
      <c r="E7" s="2">
        <v>16</v>
      </c>
      <c r="F7" s="8">
        <f>+E7*100</f>
        <v>1600</v>
      </c>
      <c r="G7" s="3"/>
    </row>
    <row r="8" spans="2:7" ht="12.6" customHeight="1" x14ac:dyDescent="0.15">
      <c r="B8" s="6" t="s">
        <v>84</v>
      </c>
      <c r="C8" s="4" t="s">
        <v>68</v>
      </c>
      <c r="D8" s="2" t="s">
        <v>0</v>
      </c>
      <c r="E8" s="2">
        <v>5.6</v>
      </c>
      <c r="F8" s="8">
        <f>+E8*100</f>
        <v>560</v>
      </c>
      <c r="G8" s="3"/>
    </row>
    <row r="9" spans="2:7" ht="12.6" customHeight="1" x14ac:dyDescent="0.15">
      <c r="B9" s="6" t="s">
        <v>83</v>
      </c>
      <c r="C9" s="4" t="s">
        <v>29</v>
      </c>
      <c r="D9" s="2" t="s">
        <v>3</v>
      </c>
      <c r="E9" s="2">
        <v>114.9</v>
      </c>
      <c r="F9" s="8">
        <f>+E9*10*5</f>
        <v>5745</v>
      </c>
      <c r="G9" s="3"/>
    </row>
    <row r="10" spans="2:7" ht="12.6" customHeight="1" x14ac:dyDescent="0.15">
      <c r="B10" s="6" t="s">
        <v>83</v>
      </c>
      <c r="C10" s="4" t="s">
        <v>28</v>
      </c>
      <c r="D10" s="2" t="s">
        <v>3</v>
      </c>
      <c r="E10" s="2">
        <v>197.5</v>
      </c>
      <c r="F10" s="8">
        <f>+E10*10*5</f>
        <v>9875</v>
      </c>
      <c r="G10" s="3"/>
    </row>
    <row r="11" spans="2:7" ht="12.6" customHeight="1" x14ac:dyDescent="0.15">
      <c r="B11" s="6" t="s">
        <v>83</v>
      </c>
      <c r="C11" s="4" t="s">
        <v>27</v>
      </c>
      <c r="D11" s="2" t="s">
        <v>2</v>
      </c>
      <c r="E11" s="2">
        <v>431.8</v>
      </c>
      <c r="F11" s="8">
        <f>+E11*10</f>
        <v>4318</v>
      </c>
      <c r="G11" s="3"/>
    </row>
    <row r="12" spans="2:7" ht="12.6" customHeight="1" x14ac:dyDescent="0.15">
      <c r="B12" s="6" t="s">
        <v>76</v>
      </c>
      <c r="C12" s="4" t="s">
        <v>21</v>
      </c>
      <c r="D12" s="2" t="s">
        <v>4</v>
      </c>
      <c r="E12" s="2">
        <v>934.2</v>
      </c>
      <c r="F12" s="8">
        <v>9342</v>
      </c>
      <c r="G12" s="3"/>
    </row>
    <row r="13" spans="2:7" ht="12.6" customHeight="1" x14ac:dyDescent="0.15">
      <c r="B13" s="6" t="s">
        <v>74</v>
      </c>
      <c r="C13" s="4" t="s">
        <v>41</v>
      </c>
      <c r="D13" s="2" t="s">
        <v>0</v>
      </c>
      <c r="E13" s="2">
        <v>18.600000000000001</v>
      </c>
      <c r="F13" s="8">
        <f t="shared" ref="F13:F18" si="0">+E13*100</f>
        <v>1860.0000000000002</v>
      </c>
      <c r="G13" s="3"/>
    </row>
    <row r="14" spans="2:7" ht="12.6" customHeight="1" x14ac:dyDescent="0.15">
      <c r="B14" s="6" t="s">
        <v>80</v>
      </c>
      <c r="C14" s="4" t="s">
        <v>59</v>
      </c>
      <c r="D14" s="2" t="s">
        <v>0</v>
      </c>
      <c r="E14" s="2">
        <v>8.1</v>
      </c>
      <c r="F14" s="8">
        <f t="shared" si="0"/>
        <v>810</v>
      </c>
      <c r="G14" s="3"/>
    </row>
    <row r="15" spans="2:7" ht="12.6" customHeight="1" x14ac:dyDescent="0.15">
      <c r="B15" s="6" t="s">
        <v>80</v>
      </c>
      <c r="C15" s="4" t="s">
        <v>32</v>
      </c>
      <c r="D15" s="2" t="s">
        <v>0</v>
      </c>
      <c r="E15" s="2">
        <v>17.5</v>
      </c>
      <c r="F15" s="8">
        <f t="shared" si="0"/>
        <v>1750</v>
      </c>
      <c r="G15" s="3"/>
    </row>
    <row r="16" spans="2:7" ht="12.6" customHeight="1" x14ac:dyDescent="0.15">
      <c r="B16" s="6" t="s">
        <v>87</v>
      </c>
      <c r="C16" s="4" t="s">
        <v>63</v>
      </c>
      <c r="D16" s="2" t="s">
        <v>0</v>
      </c>
      <c r="E16" s="2">
        <v>71.900000000000006</v>
      </c>
      <c r="F16" s="8">
        <f t="shared" si="0"/>
        <v>7190.0000000000009</v>
      </c>
      <c r="G16" s="3"/>
    </row>
    <row r="17" spans="2:7" ht="12.6" customHeight="1" x14ac:dyDescent="0.15">
      <c r="B17" s="6" t="s">
        <v>87</v>
      </c>
      <c r="C17" s="4" t="s">
        <v>54</v>
      </c>
      <c r="D17" s="2" t="s">
        <v>0</v>
      </c>
      <c r="E17" s="2">
        <v>10.5</v>
      </c>
      <c r="F17" s="8">
        <f t="shared" si="0"/>
        <v>1050</v>
      </c>
      <c r="G17" s="3"/>
    </row>
    <row r="18" spans="2:7" ht="12.6" customHeight="1" x14ac:dyDescent="0.15">
      <c r="B18" s="6" t="s">
        <v>87</v>
      </c>
      <c r="C18" s="4" t="s">
        <v>8</v>
      </c>
      <c r="D18" s="2" t="s">
        <v>0</v>
      </c>
      <c r="E18" s="2">
        <v>49.9</v>
      </c>
      <c r="F18" s="8">
        <f t="shared" si="0"/>
        <v>4990</v>
      </c>
      <c r="G18" s="3"/>
    </row>
    <row r="19" spans="2:7" ht="12.6" customHeight="1" x14ac:dyDescent="0.15">
      <c r="B19" s="6" t="s">
        <v>72</v>
      </c>
      <c r="C19" s="4" t="s">
        <v>58</v>
      </c>
      <c r="D19" s="2" t="s">
        <v>0</v>
      </c>
      <c r="E19" s="2">
        <v>452.7</v>
      </c>
      <c r="F19" s="8">
        <f>+E19*50</f>
        <v>22635</v>
      </c>
      <c r="G19" s="3"/>
    </row>
    <row r="20" spans="2:7" ht="12.6" customHeight="1" x14ac:dyDescent="0.15">
      <c r="B20" s="6" t="s">
        <v>72</v>
      </c>
      <c r="C20" s="4" t="s">
        <v>57</v>
      </c>
      <c r="D20" s="2" t="s">
        <v>0</v>
      </c>
      <c r="E20" s="2">
        <v>83.2</v>
      </c>
      <c r="F20" s="8">
        <f t="shared" ref="F20:F45" si="1">+E20*100</f>
        <v>8320</v>
      </c>
      <c r="G20" s="3"/>
    </row>
    <row r="21" spans="2:7" ht="12.6" customHeight="1" x14ac:dyDescent="0.15">
      <c r="B21" s="6" t="s">
        <v>72</v>
      </c>
      <c r="C21" s="4" t="s">
        <v>56</v>
      </c>
      <c r="D21" s="2" t="s">
        <v>5</v>
      </c>
      <c r="E21" s="2">
        <v>13</v>
      </c>
      <c r="F21" s="8">
        <f t="shared" si="1"/>
        <v>1300</v>
      </c>
      <c r="G21" s="3"/>
    </row>
    <row r="22" spans="2:7" ht="12.6" customHeight="1" x14ac:dyDescent="0.15">
      <c r="B22" s="6" t="s">
        <v>72</v>
      </c>
      <c r="C22" s="4" t="s">
        <v>43</v>
      </c>
      <c r="D22" s="2" t="s">
        <v>0</v>
      </c>
      <c r="E22" s="2">
        <v>55</v>
      </c>
      <c r="F22" s="8">
        <f>+E22*100</f>
        <v>5500</v>
      </c>
      <c r="G22" s="3"/>
    </row>
    <row r="23" spans="2:7" ht="12.6" customHeight="1" x14ac:dyDescent="0.15">
      <c r="B23" s="6" t="s">
        <v>94</v>
      </c>
      <c r="C23" s="4" t="s">
        <v>95</v>
      </c>
      <c r="D23" s="2" t="s">
        <v>96</v>
      </c>
      <c r="E23" s="2">
        <v>317.89999999999998</v>
      </c>
      <c r="F23" s="8">
        <f>+E23*10</f>
        <v>3179</v>
      </c>
      <c r="G23" s="3"/>
    </row>
    <row r="24" spans="2:7" ht="12.6" customHeight="1" x14ac:dyDescent="0.15">
      <c r="B24" s="6" t="s">
        <v>94</v>
      </c>
      <c r="C24" s="4" t="s">
        <v>97</v>
      </c>
      <c r="D24" s="2" t="s">
        <v>4</v>
      </c>
      <c r="E24" s="2">
        <v>3470</v>
      </c>
      <c r="F24" s="8">
        <v>3470</v>
      </c>
      <c r="G24" s="3"/>
    </row>
    <row r="25" spans="2:7" ht="12.6" customHeight="1" x14ac:dyDescent="0.15">
      <c r="B25" s="6" t="s">
        <v>73</v>
      </c>
      <c r="C25" s="4" t="s">
        <v>66</v>
      </c>
      <c r="D25" s="2" t="s">
        <v>0</v>
      </c>
      <c r="E25" s="2">
        <v>11.4</v>
      </c>
      <c r="F25" s="8">
        <f t="shared" si="1"/>
        <v>1140</v>
      </c>
      <c r="G25" s="3"/>
    </row>
    <row r="26" spans="2:7" ht="12.6" customHeight="1" x14ac:dyDescent="0.15">
      <c r="B26" s="6" t="s">
        <v>86</v>
      </c>
      <c r="C26" s="4" t="s">
        <v>70</v>
      </c>
      <c r="D26" s="2" t="s">
        <v>0</v>
      </c>
      <c r="E26" s="2">
        <v>62.4</v>
      </c>
      <c r="F26" s="8">
        <f t="shared" si="1"/>
        <v>6240</v>
      </c>
      <c r="G26" s="3"/>
    </row>
    <row r="27" spans="2:7" ht="12.6" customHeight="1" x14ac:dyDescent="0.15">
      <c r="B27" s="6" t="s">
        <v>86</v>
      </c>
      <c r="C27" s="4" t="s">
        <v>69</v>
      </c>
      <c r="D27" s="2" t="s">
        <v>0</v>
      </c>
      <c r="E27" s="2">
        <v>15.7</v>
      </c>
      <c r="F27" s="8">
        <f t="shared" si="1"/>
        <v>1570</v>
      </c>
      <c r="G27" s="3"/>
    </row>
    <row r="28" spans="2:7" ht="12.6" customHeight="1" x14ac:dyDescent="0.15">
      <c r="B28" s="6" t="s">
        <v>86</v>
      </c>
      <c r="C28" s="4" t="s">
        <v>64</v>
      </c>
      <c r="D28" s="2" t="s">
        <v>0</v>
      </c>
      <c r="E28" s="2">
        <v>53.3</v>
      </c>
      <c r="F28" s="8">
        <f t="shared" si="1"/>
        <v>5330</v>
      </c>
      <c r="G28" s="3"/>
    </row>
    <row r="29" spans="2:7" ht="12.6" customHeight="1" x14ac:dyDescent="0.15">
      <c r="B29" s="6" t="s">
        <v>86</v>
      </c>
      <c r="C29" s="4" t="s">
        <v>62</v>
      </c>
      <c r="D29" s="2" t="s">
        <v>0</v>
      </c>
      <c r="E29" s="2">
        <v>123.3</v>
      </c>
      <c r="F29" s="8">
        <f t="shared" si="1"/>
        <v>12330</v>
      </c>
      <c r="G29" s="3"/>
    </row>
    <row r="30" spans="2:7" ht="12.6" customHeight="1" x14ac:dyDescent="0.15">
      <c r="B30" s="6" t="s">
        <v>86</v>
      </c>
      <c r="C30" s="4" t="s">
        <v>50</v>
      </c>
      <c r="D30" s="2" t="s">
        <v>0</v>
      </c>
      <c r="E30" s="2">
        <v>5.6</v>
      </c>
      <c r="F30" s="8">
        <f t="shared" si="1"/>
        <v>560</v>
      </c>
      <c r="G30" s="3"/>
    </row>
    <row r="31" spans="2:7" ht="12.6" customHeight="1" x14ac:dyDescent="0.15">
      <c r="B31" s="6" t="s">
        <v>86</v>
      </c>
      <c r="C31" s="4" t="s">
        <v>47</v>
      </c>
      <c r="D31" s="2" t="s">
        <v>0</v>
      </c>
      <c r="E31" s="2">
        <v>9.6</v>
      </c>
      <c r="F31" s="8">
        <f t="shared" si="1"/>
        <v>960</v>
      </c>
      <c r="G31" s="3"/>
    </row>
    <row r="32" spans="2:7" ht="12.6" customHeight="1" x14ac:dyDescent="0.15">
      <c r="B32" s="6" t="s">
        <v>86</v>
      </c>
      <c r="C32" s="4" t="s">
        <v>33</v>
      </c>
      <c r="D32" s="2" t="s">
        <v>0</v>
      </c>
      <c r="E32" s="2">
        <v>66.5</v>
      </c>
      <c r="F32" s="8">
        <f t="shared" si="1"/>
        <v>6650</v>
      </c>
      <c r="G32" s="3"/>
    </row>
    <row r="33" spans="2:7" ht="12.6" customHeight="1" x14ac:dyDescent="0.15">
      <c r="B33" s="6" t="s">
        <v>86</v>
      </c>
      <c r="C33" s="4" t="s">
        <v>7</v>
      </c>
      <c r="D33" s="2" t="s">
        <v>0</v>
      </c>
      <c r="E33" s="2">
        <v>9.6</v>
      </c>
      <c r="F33" s="8">
        <f t="shared" si="1"/>
        <v>960</v>
      </c>
      <c r="G33" s="3"/>
    </row>
    <row r="34" spans="2:7" ht="12.6" customHeight="1" x14ac:dyDescent="0.15">
      <c r="B34" s="6" t="s">
        <v>77</v>
      </c>
      <c r="C34" s="4" t="s">
        <v>49</v>
      </c>
      <c r="D34" s="2" t="s">
        <v>0</v>
      </c>
      <c r="E34" s="2">
        <v>5.6</v>
      </c>
      <c r="F34" s="8">
        <f t="shared" si="1"/>
        <v>560</v>
      </c>
      <c r="G34" s="3"/>
    </row>
    <row r="35" spans="2:7" ht="12.6" customHeight="1" x14ac:dyDescent="0.15">
      <c r="B35" s="6" t="s">
        <v>77</v>
      </c>
      <c r="C35" s="4" t="s">
        <v>48</v>
      </c>
      <c r="D35" s="2" t="s">
        <v>0</v>
      </c>
      <c r="E35" s="2">
        <v>7.2</v>
      </c>
      <c r="F35" s="8">
        <f t="shared" si="1"/>
        <v>720</v>
      </c>
      <c r="G35" s="3"/>
    </row>
    <row r="36" spans="2:7" ht="12.6" customHeight="1" x14ac:dyDescent="0.15">
      <c r="B36" s="6" t="s">
        <v>77</v>
      </c>
      <c r="C36" s="4" t="s">
        <v>46</v>
      </c>
      <c r="D36" s="2" t="s">
        <v>0</v>
      </c>
      <c r="E36" s="2">
        <v>5.6</v>
      </c>
      <c r="F36" s="8">
        <f t="shared" si="1"/>
        <v>560</v>
      </c>
      <c r="G36" s="3"/>
    </row>
    <row r="37" spans="2:7" ht="12.6" customHeight="1" x14ac:dyDescent="0.15">
      <c r="B37" s="6" t="s">
        <v>77</v>
      </c>
      <c r="C37" s="4" t="s">
        <v>35</v>
      </c>
      <c r="D37" s="2" t="s">
        <v>1</v>
      </c>
      <c r="E37" s="2">
        <v>6.2</v>
      </c>
      <c r="F37" s="8">
        <f t="shared" si="1"/>
        <v>620</v>
      </c>
      <c r="G37" s="3"/>
    </row>
    <row r="38" spans="2:7" ht="12.6" customHeight="1" x14ac:dyDescent="0.15">
      <c r="B38" s="6" t="s">
        <v>77</v>
      </c>
      <c r="C38" s="4" t="s">
        <v>31</v>
      </c>
      <c r="D38" s="2" t="s">
        <v>5</v>
      </c>
      <c r="E38" s="2">
        <v>51.8</v>
      </c>
      <c r="F38" s="8">
        <f t="shared" si="1"/>
        <v>5180</v>
      </c>
      <c r="G38" s="3"/>
    </row>
    <row r="39" spans="2:7" ht="12.6" customHeight="1" x14ac:dyDescent="0.15">
      <c r="B39" s="6" t="s">
        <v>77</v>
      </c>
      <c r="C39" s="4" t="s">
        <v>61</v>
      </c>
      <c r="D39" s="2" t="s">
        <v>0</v>
      </c>
      <c r="E39" s="2">
        <v>27</v>
      </c>
      <c r="F39" s="8">
        <f t="shared" si="1"/>
        <v>2700</v>
      </c>
      <c r="G39" s="3"/>
    </row>
    <row r="40" spans="2:7" ht="12.6" customHeight="1" x14ac:dyDescent="0.15">
      <c r="B40" s="6" t="s">
        <v>77</v>
      </c>
      <c r="C40" s="4" t="s">
        <v>60</v>
      </c>
      <c r="D40" s="2" t="s">
        <v>0</v>
      </c>
      <c r="E40" s="2">
        <v>23</v>
      </c>
      <c r="F40" s="8">
        <f t="shared" si="1"/>
        <v>2300</v>
      </c>
      <c r="G40" s="3"/>
    </row>
    <row r="41" spans="2:7" ht="12.6" customHeight="1" x14ac:dyDescent="0.15">
      <c r="B41" s="6" t="s">
        <v>77</v>
      </c>
      <c r="C41" s="4" t="s">
        <v>53</v>
      </c>
      <c r="D41" s="2" t="s">
        <v>0</v>
      </c>
      <c r="E41" s="2">
        <v>89.3</v>
      </c>
      <c r="F41" s="8">
        <f t="shared" si="1"/>
        <v>8930</v>
      </c>
      <c r="G41" s="3"/>
    </row>
    <row r="42" spans="2:7" ht="12.6" customHeight="1" x14ac:dyDescent="0.15">
      <c r="B42" s="6" t="s">
        <v>77</v>
      </c>
      <c r="C42" s="4" t="s">
        <v>51</v>
      </c>
      <c r="D42" s="2" t="s">
        <v>0</v>
      </c>
      <c r="E42" s="2">
        <v>10.5</v>
      </c>
      <c r="F42" s="8">
        <f t="shared" si="1"/>
        <v>1050</v>
      </c>
      <c r="G42" s="3"/>
    </row>
    <row r="43" spans="2:7" ht="12.6" customHeight="1" x14ac:dyDescent="0.15">
      <c r="B43" s="6" t="s">
        <v>77</v>
      </c>
      <c r="C43" s="4" t="s">
        <v>40</v>
      </c>
      <c r="D43" s="2" t="s">
        <v>0</v>
      </c>
      <c r="E43" s="2">
        <v>16.399999999999999</v>
      </c>
      <c r="F43" s="8">
        <f t="shared" si="1"/>
        <v>1639.9999999999998</v>
      </c>
      <c r="G43" s="3"/>
    </row>
    <row r="44" spans="2:7" ht="12.6" customHeight="1" x14ac:dyDescent="0.15">
      <c r="B44" s="6" t="s">
        <v>89</v>
      </c>
      <c r="C44" s="4" t="s">
        <v>39</v>
      </c>
      <c r="D44" s="2" t="s">
        <v>1</v>
      </c>
      <c r="E44" s="2">
        <v>33.299999999999997</v>
      </c>
      <c r="F44" s="8">
        <f t="shared" si="1"/>
        <v>3329.9999999999995</v>
      </c>
      <c r="G44" s="3"/>
    </row>
    <row r="45" spans="2:7" ht="12.6" customHeight="1" x14ac:dyDescent="0.15">
      <c r="B45" s="6" t="s">
        <v>89</v>
      </c>
      <c r="C45" s="4" t="s">
        <v>67</v>
      </c>
      <c r="D45" s="2" t="s">
        <v>1</v>
      </c>
      <c r="E45" s="2">
        <v>10.8</v>
      </c>
      <c r="F45" s="8">
        <f t="shared" si="1"/>
        <v>1080</v>
      </c>
      <c r="G45" s="3"/>
    </row>
    <row r="46" spans="2:7" ht="12.6" customHeight="1" x14ac:dyDescent="0.15">
      <c r="B46" s="6" t="s">
        <v>92</v>
      </c>
      <c r="C46" s="4" t="s">
        <v>30</v>
      </c>
      <c r="D46" s="2" t="s">
        <v>14</v>
      </c>
      <c r="E46" s="2">
        <v>19.3</v>
      </c>
      <c r="F46" s="8">
        <f>+E46*50</f>
        <v>965</v>
      </c>
      <c r="G46" s="3"/>
    </row>
    <row r="47" spans="2:7" ht="12.6" customHeight="1" x14ac:dyDescent="0.15">
      <c r="B47" s="6" t="s">
        <v>90</v>
      </c>
      <c r="C47" s="4" t="s">
        <v>91</v>
      </c>
      <c r="D47" s="2" t="s">
        <v>1</v>
      </c>
      <c r="E47" s="2">
        <v>90.4</v>
      </c>
      <c r="F47" s="8">
        <f t="shared" ref="F47:F54" si="2">+E47*100</f>
        <v>9040</v>
      </c>
      <c r="G47" s="3"/>
    </row>
    <row r="48" spans="2:7" ht="12.6" customHeight="1" x14ac:dyDescent="0.15">
      <c r="B48" s="6" t="s">
        <v>90</v>
      </c>
      <c r="C48" s="4" t="s">
        <v>44</v>
      </c>
      <c r="D48" s="2" t="s">
        <v>1</v>
      </c>
      <c r="E48" s="2">
        <v>185.1</v>
      </c>
      <c r="F48" s="8">
        <f t="shared" si="2"/>
        <v>18510</v>
      </c>
      <c r="G48" s="3"/>
    </row>
    <row r="49" spans="2:7" ht="12.6" customHeight="1" x14ac:dyDescent="0.15">
      <c r="B49" s="6" t="s">
        <v>98</v>
      </c>
      <c r="C49" s="4" t="s">
        <v>99</v>
      </c>
      <c r="D49" s="2" t="s">
        <v>100</v>
      </c>
      <c r="E49" s="2">
        <v>244</v>
      </c>
      <c r="F49" s="8">
        <f>+E49*30</f>
        <v>7320</v>
      </c>
      <c r="G49" s="3"/>
    </row>
    <row r="50" spans="2:7" ht="12.6" customHeight="1" x14ac:dyDescent="0.15">
      <c r="B50" s="6" t="s">
        <v>78</v>
      </c>
      <c r="C50" s="4" t="s">
        <v>45</v>
      </c>
      <c r="D50" s="2" t="s">
        <v>0</v>
      </c>
      <c r="E50" s="2">
        <v>9.6</v>
      </c>
      <c r="F50" s="8">
        <f t="shared" si="2"/>
        <v>960</v>
      </c>
      <c r="G50" s="3"/>
    </row>
    <row r="51" spans="2:7" ht="12.6" customHeight="1" x14ac:dyDescent="0.15">
      <c r="B51" s="6" t="s">
        <v>79</v>
      </c>
      <c r="C51" s="4" t="s">
        <v>34</v>
      </c>
      <c r="D51" s="2" t="s">
        <v>0</v>
      </c>
      <c r="E51" s="2">
        <v>6.7</v>
      </c>
      <c r="F51" s="8">
        <f t="shared" si="2"/>
        <v>670</v>
      </c>
      <c r="G51" s="3"/>
    </row>
    <row r="52" spans="2:7" ht="12.6" customHeight="1" x14ac:dyDescent="0.15">
      <c r="B52" s="6" t="s">
        <v>79</v>
      </c>
      <c r="C52" s="4" t="s">
        <v>52</v>
      </c>
      <c r="D52" s="2" t="s">
        <v>0</v>
      </c>
      <c r="E52" s="2">
        <v>9</v>
      </c>
      <c r="F52" s="8">
        <f t="shared" si="2"/>
        <v>900</v>
      </c>
      <c r="G52" s="3"/>
    </row>
    <row r="53" spans="2:7" ht="12.6" customHeight="1" x14ac:dyDescent="0.15">
      <c r="B53" s="6" t="s">
        <v>79</v>
      </c>
      <c r="C53" s="4" t="s">
        <v>42</v>
      </c>
      <c r="D53" s="2" t="s">
        <v>0</v>
      </c>
      <c r="E53" s="2">
        <v>43.7</v>
      </c>
      <c r="F53" s="8">
        <f t="shared" si="2"/>
        <v>4370</v>
      </c>
      <c r="G53" s="3"/>
    </row>
    <row r="54" spans="2:7" ht="12.6" customHeight="1" x14ac:dyDescent="0.15">
      <c r="B54" s="6" t="s">
        <v>88</v>
      </c>
      <c r="C54" s="4" t="s">
        <v>36</v>
      </c>
      <c r="D54" s="2" t="s">
        <v>0</v>
      </c>
      <c r="E54" s="2">
        <v>8.5</v>
      </c>
      <c r="F54" s="8">
        <f t="shared" si="2"/>
        <v>850</v>
      </c>
      <c r="G54" s="3"/>
    </row>
    <row r="55" spans="2:7" ht="12.6" customHeight="1" x14ac:dyDescent="0.15">
      <c r="B55" s="6" t="s">
        <v>82</v>
      </c>
      <c r="C55" s="4" t="s">
        <v>25</v>
      </c>
      <c r="D55" s="2" t="s">
        <v>1</v>
      </c>
      <c r="E55" s="2">
        <v>8.1</v>
      </c>
      <c r="F55" s="8">
        <f>+E55*25*10</f>
        <v>2025</v>
      </c>
      <c r="G55" s="3"/>
    </row>
    <row r="56" spans="2:7" ht="12.6" customHeight="1" x14ac:dyDescent="0.15">
      <c r="B56" s="6" t="s">
        <v>82</v>
      </c>
      <c r="C56" s="4" t="s">
        <v>18</v>
      </c>
      <c r="D56" s="2" t="s">
        <v>6</v>
      </c>
      <c r="E56" s="2">
        <v>41.5</v>
      </c>
      <c r="F56" s="8">
        <f>+E56*70</f>
        <v>2905</v>
      </c>
      <c r="G56" s="3"/>
    </row>
    <row r="57" spans="2:7" ht="12.6" customHeight="1" x14ac:dyDescent="0.15">
      <c r="B57" s="6" t="s">
        <v>82</v>
      </c>
      <c r="C57" s="4" t="s">
        <v>17</v>
      </c>
      <c r="D57" s="2" t="s">
        <v>6</v>
      </c>
      <c r="E57" s="2">
        <v>41.5</v>
      </c>
      <c r="F57" s="8">
        <f>+E57*70</f>
        <v>2905</v>
      </c>
      <c r="G57" s="3"/>
    </row>
    <row r="58" spans="2:7" ht="12.6" customHeight="1" x14ac:dyDescent="0.15">
      <c r="B58" s="6" t="s">
        <v>85</v>
      </c>
      <c r="C58" s="4" t="s">
        <v>65</v>
      </c>
      <c r="D58" s="2" t="s">
        <v>0</v>
      </c>
      <c r="E58" s="2">
        <v>18.600000000000001</v>
      </c>
      <c r="F58" s="8">
        <f>+E58*100</f>
        <v>1860.0000000000002</v>
      </c>
      <c r="G58" s="3"/>
    </row>
    <row r="59" spans="2:7" ht="12.6" customHeight="1" x14ac:dyDescent="0.15">
      <c r="B59" s="6" t="s">
        <v>85</v>
      </c>
      <c r="C59" s="4" t="s">
        <v>55</v>
      </c>
      <c r="D59" s="2" t="s">
        <v>0</v>
      </c>
      <c r="E59" s="2">
        <v>149.30000000000001</v>
      </c>
      <c r="F59" s="8">
        <f>+E59*100</f>
        <v>14930.000000000002</v>
      </c>
      <c r="G59" s="3"/>
    </row>
    <row r="60" spans="2:7" ht="12.6" customHeight="1" x14ac:dyDescent="0.15">
      <c r="B60" s="6" t="s">
        <v>85</v>
      </c>
      <c r="C60" s="4" t="s">
        <v>37</v>
      </c>
      <c r="D60" s="2" t="s">
        <v>0</v>
      </c>
      <c r="E60" s="2">
        <v>10.199999999999999</v>
      </c>
      <c r="F60" s="8">
        <f>+E60*100</f>
        <v>1019.9999999999999</v>
      </c>
      <c r="G60" s="3"/>
    </row>
    <row r="61" spans="2:7" ht="12.6" customHeight="1" x14ac:dyDescent="0.15">
      <c r="B61" s="6" t="s">
        <v>81</v>
      </c>
      <c r="C61" s="4" t="s">
        <v>26</v>
      </c>
      <c r="D61" s="2" t="s">
        <v>1</v>
      </c>
      <c r="E61" s="2">
        <v>25.3</v>
      </c>
      <c r="F61" s="8">
        <f>+E61*25*10</f>
        <v>6325</v>
      </c>
      <c r="G61" s="3"/>
    </row>
    <row r="62" spans="2:7" ht="12.6" customHeight="1" x14ac:dyDescent="0.15">
      <c r="B62" s="6" t="s">
        <v>81</v>
      </c>
      <c r="C62" s="4" t="s">
        <v>24</v>
      </c>
      <c r="D62" s="2" t="s">
        <v>1</v>
      </c>
      <c r="E62" s="2">
        <v>22.5</v>
      </c>
      <c r="F62" s="8">
        <f>+E62*10*5</f>
        <v>1125</v>
      </c>
      <c r="G62" s="3"/>
    </row>
    <row r="63" spans="2:7" ht="12.6" customHeight="1" x14ac:dyDescent="0.15">
      <c r="B63" s="6" t="s">
        <v>81</v>
      </c>
      <c r="C63" s="4" t="s">
        <v>20</v>
      </c>
      <c r="D63" s="2" t="s">
        <v>1</v>
      </c>
      <c r="E63" s="2">
        <v>23</v>
      </c>
      <c r="F63" s="8">
        <f>+E63*10*5</f>
        <v>1150</v>
      </c>
      <c r="G63" s="3"/>
    </row>
    <row r="64" spans="2:7" ht="12.6" customHeight="1" x14ac:dyDescent="0.15">
      <c r="B64" s="6" t="s">
        <v>81</v>
      </c>
      <c r="C64" s="4" t="s">
        <v>19</v>
      </c>
      <c r="D64" s="2" t="s">
        <v>1</v>
      </c>
      <c r="E64" s="2">
        <v>29.2</v>
      </c>
      <c r="F64" s="8">
        <f>+E64*10*5</f>
        <v>1460</v>
      </c>
      <c r="G64" s="3"/>
    </row>
    <row r="65" spans="2:7" ht="12.6" customHeight="1" x14ac:dyDescent="0.15">
      <c r="B65" s="6"/>
      <c r="C65" s="4" t="s">
        <v>12</v>
      </c>
      <c r="D65" s="2"/>
      <c r="E65" s="2"/>
      <c r="F65" s="8">
        <f>SUM(F3:F64)</f>
        <v>247980</v>
      </c>
      <c r="G65" s="3"/>
    </row>
  </sheetData>
  <mergeCells count="1">
    <mergeCell ref="C1:F1"/>
  </mergeCells>
  <phoneticPr fontId="1"/>
  <pageMargins left="0.23622047244094491" right="0.23622047244094491" top="0.74803149606299213" bottom="0.74803149606299213" header="0.31496062992125984" footer="0.31496062992125984"/>
  <pageSetup paperSize="9" scale="94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平成31年度（＝令和元年度）</vt:lpstr>
      <vt:lpstr>30年度拠出薬剤 </vt:lpstr>
      <vt:lpstr>29年度拠出薬剤 </vt:lpstr>
      <vt:lpstr>27年度拠出薬剤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TAUSR06</dc:creator>
  <cp:lastModifiedBy>USER</cp:lastModifiedBy>
  <cp:lastPrinted>2016-06-29T09:01:54Z</cp:lastPrinted>
  <dcterms:created xsi:type="dcterms:W3CDTF">2013-09-24T03:32:03Z</dcterms:created>
  <dcterms:modified xsi:type="dcterms:W3CDTF">2021-06-03T07:16:19Z</dcterms:modified>
</cp:coreProperties>
</file>